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3\AYUNTAMIENTO\07 - JULIO\"/>
    </mc:Choice>
  </mc:AlternateContent>
  <xr:revisionPtr revIDLastSave="0" documentId="13_ncr:1_{879F4CE7-FAB3-4C1D-89B6-724262ABB623}" xr6:coauthVersionLast="36" xr6:coauthVersionMax="36" xr10:uidLastSave="{00000000-0000-0000-0000-000000000000}"/>
  <bookViews>
    <workbookView xWindow="90" yWindow="60" windowWidth="27765" windowHeight="15645" xr2:uid="{00000000-000D-0000-FFFF-FFFF00000000}"/>
  </bookViews>
  <sheets>
    <sheet name="TABLA DINAMICA 31 JULIO 2023" sheetId="2" r:id="rId1"/>
    <sheet name="Ejecución 31 julio 2023" sheetId="1" state="hidden" r:id="rId2"/>
    <sheet name="Hoja2" sheetId="4" state="hidden" r:id="rId3"/>
  </sheets>
  <definedNames>
    <definedName name="_xlnm._FilterDatabase" localSheetId="1" hidden="1">'Ejecución 31 julio 2023'!$B$1:$O$1442</definedName>
    <definedName name="_xlnm.Print_Titles" localSheetId="0">'TABLA DINAMICA 31 JULIO 2023'!$1:$3</definedName>
  </definedNames>
  <calcPr calcId="152511"/>
  <pivotCaches>
    <pivotCache cacheId="8" r:id="rId4"/>
  </pivotCaches>
</workbook>
</file>

<file path=xl/calcChain.xml><?xml version="1.0" encoding="utf-8"?>
<calcChain xmlns="http://schemas.openxmlformats.org/spreadsheetml/2006/main">
  <c r="A1442" i="1" l="1"/>
  <c r="D1442" i="1"/>
  <c r="E1442" i="1"/>
  <c r="F1442" i="1"/>
  <c r="A1436" i="1" l="1"/>
  <c r="A1437" i="1"/>
  <c r="A1438" i="1"/>
  <c r="A1439" i="1"/>
  <c r="A1440" i="1"/>
  <c r="A1441" i="1"/>
  <c r="E1436" i="1"/>
  <c r="E1437" i="1"/>
  <c r="E1438" i="1"/>
  <c r="E1439" i="1"/>
  <c r="E1440" i="1"/>
  <c r="E1441" i="1"/>
  <c r="F1436" i="1"/>
  <c r="F1437" i="1"/>
  <c r="F1438" i="1"/>
  <c r="F1439" i="1"/>
  <c r="F1440" i="1"/>
  <c r="F1441" i="1"/>
  <c r="A1428" i="1" l="1"/>
  <c r="A1429" i="1"/>
  <c r="A1430" i="1"/>
  <c r="A1431" i="1"/>
  <c r="A1432" i="1"/>
  <c r="A1433" i="1"/>
  <c r="A1434" i="1"/>
  <c r="A1435" i="1"/>
  <c r="E1428" i="1"/>
  <c r="E1429" i="1"/>
  <c r="E1430" i="1"/>
  <c r="E1431" i="1"/>
  <c r="E1432" i="1"/>
  <c r="E1433" i="1"/>
  <c r="E1434" i="1"/>
  <c r="E1435" i="1"/>
  <c r="F1428" i="1"/>
  <c r="F1429" i="1"/>
  <c r="F1430" i="1"/>
  <c r="F1431" i="1"/>
  <c r="F1432" i="1"/>
  <c r="F1433" i="1"/>
  <c r="F1434" i="1"/>
  <c r="F1435" i="1"/>
  <c r="A1413" i="1" l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E1377" i="1" l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E1359" i="1" l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C10" i="4" l="1"/>
  <c r="B10" i="4"/>
  <c r="E1355" i="1" l="1"/>
  <c r="F1355" i="1"/>
  <c r="E1356" i="1"/>
  <c r="F1356" i="1"/>
  <c r="E1357" i="1"/>
  <c r="F1357" i="1"/>
  <c r="E1358" i="1"/>
  <c r="F1358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1436" i="1" l="1"/>
  <c r="D1440" i="1"/>
  <c r="D1437" i="1"/>
  <c r="D1441" i="1"/>
  <c r="D1438" i="1"/>
  <c r="D1439" i="1"/>
  <c r="D1429" i="1"/>
  <c r="D1433" i="1"/>
  <c r="D1435" i="1"/>
  <c r="D1432" i="1"/>
  <c r="D1430" i="1"/>
  <c r="D1434" i="1"/>
  <c r="D1431" i="1"/>
  <c r="D1428" i="1"/>
  <c r="D1414" i="1"/>
  <c r="D1418" i="1"/>
  <c r="D1422" i="1"/>
  <c r="D1426" i="1"/>
  <c r="D1415" i="1"/>
  <c r="D1419" i="1"/>
  <c r="D1423" i="1"/>
  <c r="D1427" i="1"/>
  <c r="D1416" i="1"/>
  <c r="D1420" i="1"/>
  <c r="D1424" i="1"/>
  <c r="D1413" i="1"/>
  <c r="D1417" i="1"/>
  <c r="D1421" i="1"/>
  <c r="D1425" i="1"/>
  <c r="D1377" i="1"/>
  <c r="D1381" i="1"/>
  <c r="D1385" i="1"/>
  <c r="D1389" i="1"/>
  <c r="D1393" i="1"/>
  <c r="D1397" i="1"/>
  <c r="D1401" i="1"/>
  <c r="D1405" i="1"/>
  <c r="D1409" i="1"/>
  <c r="D1382" i="1"/>
  <c r="D1386" i="1"/>
  <c r="D1390" i="1"/>
  <c r="D1394" i="1"/>
  <c r="D1398" i="1"/>
  <c r="D1402" i="1"/>
  <c r="D1406" i="1"/>
  <c r="D1410" i="1"/>
  <c r="D1378" i="1"/>
  <c r="D1379" i="1"/>
  <c r="D1383" i="1"/>
  <c r="D1387" i="1"/>
  <c r="D1391" i="1"/>
  <c r="D1395" i="1"/>
  <c r="D1399" i="1"/>
  <c r="D1403" i="1"/>
  <c r="D1407" i="1"/>
  <c r="D1411" i="1"/>
  <c r="D1380" i="1"/>
  <c r="D1384" i="1"/>
  <c r="D1388" i="1"/>
  <c r="D1392" i="1"/>
  <c r="D1396" i="1"/>
  <c r="D1400" i="1"/>
  <c r="D1404" i="1"/>
  <c r="D1408" i="1"/>
  <c r="D1412" i="1"/>
  <c r="D1361" i="1"/>
  <c r="D1365" i="1"/>
  <c r="D1369" i="1"/>
  <c r="D1373" i="1"/>
  <c r="D1372" i="1"/>
  <c r="D1362" i="1"/>
  <c r="D1366" i="1"/>
  <c r="D1370" i="1"/>
  <c r="D1374" i="1"/>
  <c r="D1364" i="1"/>
  <c r="D1359" i="1"/>
  <c r="D1363" i="1"/>
  <c r="D1367" i="1"/>
  <c r="D1371" i="1"/>
  <c r="D1375" i="1"/>
  <c r="D1368" i="1"/>
  <c r="D1376" i="1"/>
  <c r="D1360" i="1"/>
  <c r="D2" i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</calcChain>
</file>

<file path=xl/sharedStrings.xml><?xml version="1.0" encoding="utf-8"?>
<sst xmlns="http://schemas.openxmlformats.org/spreadsheetml/2006/main" count="6431" uniqueCount="859">
  <si>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</si>
  <si>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</si>
  <si>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</si>
  <si>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</si>
  <si>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</si>
  <si>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</si>
  <si>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</si>
  <si>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</si>
  <si>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</si>
  <si>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</si>
  <si>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</si>
  <si>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</si>
  <si>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</si>
  <si>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</si>
  <si>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</si>
  <si>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</si>
  <si>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</si>
  <si>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</si>
  <si>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</si>
  <si>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</si>
  <si>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</si>
  <si>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</si>
  <si>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</si>
  <si>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</si>
  <si>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</si>
  <si>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</si>
  <si>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</si>
  <si>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</si>
  <si>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</si>
  <si>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</si>
  <si>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</si>
  <si>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</si>
  <si>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</si>
  <si>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</si>
  <si>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</si>
  <si>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</si>
  <si>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</si>
  <si>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</si>
  <si>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</si>
  <si>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</si>
  <si>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</si>
  <si>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</si>
  <si>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</si>
  <si>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</si>
  <si>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</si>
  <si>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</si>
  <si>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</si>
  <si>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</si>
  <si>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</si>
  <si>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</si>
  <si>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</si>
  <si>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</si>
  <si>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</si>
  <si>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</si>
  <si>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</si>
  <si>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</si>
  <si>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</si>
  <si>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</si>
  <si>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</si>
  <si>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</si>
  <si>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</si>
  <si>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</si>
  <si>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</si>
  <si>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</si>
  <si>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</si>
  <si>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</si>
  <si>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</si>
  <si>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</si>
  <si>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</si>
  <si>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</si>
  <si>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</si>
  <si>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</si>
  <si>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</si>
  <si>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</si>
  <si>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</si>
  <si>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</si>
  <si>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</si>
  <si>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</si>
  <si>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</si>
  <si>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</si>
  <si>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</si>
  <si>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</si>
  <si>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</si>
  <si>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</si>
  <si>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</si>
  <si>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</si>
  <si>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</si>
  <si>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</si>
  <si>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</si>
  <si>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</si>
  <si>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</si>
  <si>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</si>
  <si>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</si>
  <si>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</si>
  <si>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</si>
  <si>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</si>
  <si>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</si>
  <si>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</si>
  <si>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</si>
  <si>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</si>
  <si>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</si>
  <si>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</si>
  <si>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</si>
  <si>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</si>
  <si>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</si>
  <si>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</si>
  <si>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</si>
  <si>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</si>
  <si>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</si>
  <si>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</si>
  <si>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</si>
  <si>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</si>
  <si>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</si>
  <si>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</si>
  <si>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</si>
  <si>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</si>
  <si>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</si>
  <si>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</si>
  <si>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</si>
  <si>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</si>
  <si>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</si>
  <si>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</si>
  <si>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</si>
  <si>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</si>
  <si>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</si>
  <si>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</si>
  <si>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</si>
  <si>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</si>
  <si>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</si>
  <si>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</si>
  <si>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</si>
  <si>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</si>
  <si>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</si>
  <si>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</si>
  <si>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</si>
  <si>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</si>
  <si>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</si>
  <si>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</si>
  <si>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</si>
  <si>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</si>
  <si>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</si>
  <si>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</si>
  <si>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</si>
  <si>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</si>
  <si>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</si>
  <si>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</si>
  <si>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</si>
  <si>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</si>
  <si>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</si>
  <si>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</si>
  <si>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</si>
  <si>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</si>
  <si>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</si>
  <si>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</si>
  <si>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</si>
  <si>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</si>
  <si>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</si>
  <si>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</si>
  <si>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</si>
  <si>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</si>
  <si>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</si>
  <si>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</si>
  <si>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</si>
  <si>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</si>
  <si>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</si>
  <si>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</si>
  <si>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</si>
  <si>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</si>
  <si>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</si>
  <si>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</si>
  <si>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</si>
  <si>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</si>
  <si>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</si>
  <si>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</si>
  <si>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</si>
  <si>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</si>
  <si>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</si>
  <si>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</si>
  <si>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</si>
  <si>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</si>
  <si>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</si>
  <si>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</si>
  <si>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</si>
  <si>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</si>
  <si>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</si>
  <si>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</si>
  <si>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</si>
  <si>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</si>
  <si>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</si>
  <si>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</si>
  <si>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</si>
  <si>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</si>
  <si>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</si>
  <si>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</si>
  <si>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</si>
  <si>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</si>
  <si>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</si>
  <si>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</si>
  <si>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</si>
  <si>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</si>
  <si>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</si>
  <si>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</si>
  <si>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</si>
  <si>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</si>
  <si>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</si>
  <si>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</si>
  <si>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</si>
  <si>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</si>
  <si>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</si>
  <si>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</si>
  <si>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</si>
  <si>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</si>
  <si>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</si>
  <si>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</si>
  <si>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</si>
  <si>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</si>
  <si>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</si>
  <si>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</si>
  <si>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</si>
  <si>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</si>
  <si>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</si>
  <si>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</si>
  <si>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</si>
  <si>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</si>
  <si>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</si>
  <si>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</si>
  <si>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</si>
  <si>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</si>
  <si>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</si>
  <si>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</si>
  <si>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</si>
  <si>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</si>
  <si>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</si>
  <si>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</si>
  <si>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</si>
  <si>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</si>
  <si>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</si>
  <si>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</si>
  <si>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</si>
  <si>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</si>
  <si>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</si>
  <si>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</si>
  <si>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</si>
  <si>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</si>
  <si>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</si>
  <si>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</si>
  <si>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</si>
  <si>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</si>
  <si>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</si>
  <si>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</si>
  <si>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</si>
  <si>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</si>
  <si>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</si>
  <si>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</si>
  <si>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</si>
  <si>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</si>
  <si>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</si>
  <si>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</si>
  <si>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</si>
  <si>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</si>
  <si>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</si>
  <si>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</si>
  <si>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</si>
  <si>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</si>
  <si>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</si>
  <si>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</si>
  <si>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</si>
  <si>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</si>
  <si>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</si>
  <si>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</si>
  <si>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</si>
  <si>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</si>
  <si>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</si>
  <si>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</si>
  <si>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</si>
  <si>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</si>
  <si>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</si>
  <si>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</si>
  <si>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</si>
  <si>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</si>
  <si>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</si>
  <si>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</si>
  <si>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</si>
  <si>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</si>
  <si>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</si>
  <si>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</si>
  <si>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</si>
  <si>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</si>
  <si>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</si>
  <si>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</si>
  <si>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</si>
  <si>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</si>
  <si>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</si>
  <si>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</si>
  <si>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</si>
  <si>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</si>
  <si>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</si>
  <si>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</si>
  <si>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</si>
  <si>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</si>
  <si>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</si>
  <si>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</si>
  <si>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</si>
  <si>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</si>
  <si>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</si>
  <si>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</si>
  <si>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</si>
  <si>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</si>
  <si>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</si>
  <si>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</si>
  <si>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</si>
  <si>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</si>
  <si>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</si>
  <si>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</si>
  <si>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</si>
  <si>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</si>
  <si>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</si>
  <si>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</si>
  <si>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</si>
  <si>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</si>
  <si>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</si>
  <si>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</si>
  <si>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</si>
  <si>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</si>
  <si>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</si>
  <si>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</si>
  <si>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</si>
  <si>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</si>
  <si>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</si>
  <si>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</si>
  <si>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</si>
  <si>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</si>
  <si>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</si>
  <si>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</si>
  <si>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</si>
  <si>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</si>
  <si>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</si>
  <si>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</si>
  <si>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</si>
  <si>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</si>
  <si>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</si>
  <si>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</si>
  <si>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</si>
  <si>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</si>
  <si>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</si>
  <si>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</si>
  <si>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Servicios funerarios</t>
  </si>
  <si>
    <t>45-1641 Servicios funerarios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</si>
  <si>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</si>
  <si>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</si>
  <si>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</si>
  <si>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</si>
  <si>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</si>
  <si>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</si>
  <si>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</si>
  <si>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</si>
  <si>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</si>
  <si>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4312</t>
  </si>
  <si>
    <t>0750</t>
  </si>
  <si>
    <t>37-4312 Mercados</t>
  </si>
  <si>
    <t>Mercados</t>
  </si>
  <si>
    <t>Total Mercados</t>
  </si>
  <si>
    <t>Total 4312</t>
  </si>
  <si>
    <t>Total 0750</t>
  </si>
  <si>
    <t>0250</t>
  </si>
  <si>
    <t>0450</t>
  </si>
  <si>
    <t>0550</t>
  </si>
  <si>
    <t>0650</t>
  </si>
  <si>
    <t>0850</t>
  </si>
  <si>
    <t>0950</t>
  </si>
  <si>
    <t>1150</t>
  </si>
  <si>
    <t>Total 0250</t>
  </si>
  <si>
    <t>Total 0450</t>
  </si>
  <si>
    <t>Total 0550</t>
  </si>
  <si>
    <t>Total 0650</t>
  </si>
  <si>
    <t>Total 0850</t>
  </si>
  <si>
    <t>Total 0950</t>
  </si>
  <si>
    <t>Total 1150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</si>
  <si>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</si>
  <si>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</si>
  <si>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</si>
  <si>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</si>
  <si>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</si>
  <si>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</si>
  <si>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</si>
  <si>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</si>
  <si>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</si>
  <si>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</si>
  <si>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</si>
  <si>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</si>
  <si>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</si>
  <si>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</si>
  <si>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</si>
  <si>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</si>
  <si>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</si>
  <si>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</si>
  <si>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</si>
  <si>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</si>
  <si>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</si>
  <si>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</si>
  <si>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</si>
  <si>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</si>
  <si>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</si>
  <si>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</si>
  <si>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</si>
  <si>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</si>
  <si>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</si>
  <si>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</si>
  <si>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</si>
  <si>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</si>
  <si>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</si>
  <si>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</si>
  <si>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</si>
  <si>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</si>
  <si>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</si>
  <si>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</si>
  <si>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</si>
  <si>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</si>
  <si>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</si>
  <si>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</si>
  <si>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</si>
  <si>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</si>
  <si>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</si>
  <si>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</si>
  <si>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</si>
  <si>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</si>
  <si>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</si>
  <si>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</si>
  <si>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</si>
  <si>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</si>
  <si>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</si>
  <si>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</si>
  <si>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</si>
  <si>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</si>
  <si>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</si>
  <si>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</si>
  <si>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</si>
  <si>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</si>
  <si>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</si>
  <si>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</si>
  <si>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</si>
  <si>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</si>
  <si>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</si>
  <si>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</si>
  <si>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</si>
  <si>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</si>
  <si>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</si>
  <si>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</si>
  <si>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</si>
  <si>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</si>
  <si>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</si>
  <si>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22699</t>
  </si>
  <si>
    <t>Otros gastos diversos</t>
  </si>
  <si>
    <t>22100</t>
  </si>
  <si>
    <t>Energía eléctrica.</t>
  </si>
  <si>
    <t>131</t>
  </si>
  <si>
    <t>Laboral temporal.</t>
  </si>
  <si>
    <t>226</t>
  </si>
  <si>
    <t>Gastos diversos.</t>
  </si>
  <si>
    <t>22706</t>
  </si>
  <si>
    <t>Estudios y trabajos técnicos.</t>
  </si>
  <si>
    <t>233</t>
  </si>
  <si>
    <t>Otras indemnizaciones.</t>
  </si>
  <si>
    <t>463</t>
  </si>
  <si>
    <t>A Mancomunidades.</t>
  </si>
  <si>
    <t>466</t>
  </si>
  <si>
    <t>A otras Entidades que agrupen municipios.</t>
  </si>
  <si>
    <t>224</t>
  </si>
  <si>
    <t>Primas de seguros.</t>
  </si>
  <si>
    <t>225</t>
  </si>
  <si>
    <t>Tributos.</t>
  </si>
  <si>
    <t>44905</t>
  </si>
  <si>
    <t>Transferencia corriente a VIVA</t>
  </si>
  <si>
    <t>619</t>
  </si>
  <si>
    <t>Otras inver de reposic en infraest y bienes dest al uso gral</t>
  </si>
  <si>
    <t>74905</t>
  </si>
  <si>
    <t>Transf de capital a VIVA</t>
  </si>
  <si>
    <t>82190</t>
  </si>
  <si>
    <t>Préstamo participativo a Sociedad Valladolid Alta Velocidad</t>
  </si>
  <si>
    <t>83100</t>
  </si>
  <si>
    <t>Obras por cuenta de particulares</t>
  </si>
  <si>
    <t>85090</t>
  </si>
  <si>
    <t>Adq. de una acción de la empresa pública SOMACYL</t>
  </si>
  <si>
    <t>206</t>
  </si>
  <si>
    <t>Arrendamientos de equipos para procesos de información.</t>
  </si>
  <si>
    <t>600</t>
  </si>
  <si>
    <t>Inversiones en terrenos.</t>
  </si>
  <si>
    <t>609</t>
  </si>
  <si>
    <t>Otras invers nuevas en infraest y bienes dest al uso gral</t>
  </si>
  <si>
    <t>641</t>
  </si>
  <si>
    <t>Gastos en aplicaciones informáticas.</t>
  </si>
  <si>
    <t>77301</t>
  </si>
  <si>
    <t>Subvención Real Valladolid SAD</t>
  </si>
  <si>
    <t>623</t>
  </si>
  <si>
    <t>Maquinaria, instalaciones técnicas y utillaje.</t>
  </si>
  <si>
    <t>83000</t>
  </si>
  <si>
    <t>Anuncios por cuenta de particulares</t>
  </si>
  <si>
    <t>83002</t>
  </si>
  <si>
    <t>Daños en bienes asegurados</t>
  </si>
  <si>
    <t>212</t>
  </si>
  <si>
    <t>Reparación de edificios y otras construcciones.</t>
  </si>
  <si>
    <t>22102</t>
  </si>
  <si>
    <t>Gas.</t>
  </si>
  <si>
    <t>22700</t>
  </si>
  <si>
    <t>Limpieza y aseo.</t>
  </si>
  <si>
    <t>624</t>
  </si>
  <si>
    <t>Elementos de transporte.</t>
  </si>
  <si>
    <t>632</t>
  </si>
  <si>
    <t>Edificios y otras construcciones.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</si>
  <si>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</si>
  <si>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</si>
  <si>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</si>
  <si>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</si>
  <si>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</si>
  <si>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</si>
  <si>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</si>
  <si>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</si>
  <si>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</si>
  <si>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</si>
  <si>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</si>
  <si>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</si>
  <si>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</si>
  <si>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</si>
  <si>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</si>
  <si>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</si>
  <si>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</si>
  <si>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</si>
  <si>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</si>
  <si>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</si>
  <si>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</si>
  <si>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</si>
  <si>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</si>
  <si>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</si>
  <si>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</si>
  <si>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Transf. Club Deportivo Balonmano Atlético Valladolid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</si>
  <si>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</si>
  <si>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</si>
  <si>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</si>
  <si>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</si>
  <si>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</si>
  <si>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</si>
  <si>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</si>
  <si>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</si>
  <si>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</si>
  <si>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</si>
  <si>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</si>
  <si>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</si>
  <si>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48993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</si>
  <si>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</si>
  <si>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</si>
  <si>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</si>
  <si>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</si>
  <si>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</si>
  <si>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48999</t>
  </si>
  <si>
    <t>712</t>
  </si>
  <si>
    <t>Aportación capital F.M. Deportes</t>
  </si>
  <si>
    <t>750</t>
  </si>
  <si>
    <t>A la Administración General de las Comunidades Autónomas.</t>
  </si>
  <si>
    <t>202</t>
  </si>
  <si>
    <t>Arrendamientos de edificios y otras construcciones.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</si>
  <si>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</si>
  <si>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</si>
  <si>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</si>
  <si>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</si>
  <si>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</si>
  <si>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</si>
  <si>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</si>
  <si>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</si>
  <si>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</si>
  <si>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</si>
  <si>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</si>
  <si>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</si>
  <si>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</si>
  <si>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</si>
  <si>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633</t>
  </si>
  <si>
    <t>635</t>
  </si>
  <si>
    <t>Mobiliario.</t>
  </si>
  <si>
    <t>310</t>
  </si>
  <si>
    <t>Intereses.</t>
  </si>
  <si>
    <t>359</t>
  </si>
  <si>
    <t>Otros gastos financieros.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</si>
  <si>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</si>
  <si>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</si>
  <si>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</si>
  <si>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</si>
  <si>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</si>
  <si>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</si>
  <si>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</si>
  <si>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</si>
  <si>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</si>
  <si>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</si>
  <si>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</si>
  <si>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</si>
  <si>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16104</t>
  </si>
  <si>
    <t>Indemnización al personal lab. por jubilaciones anticipadas.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</si>
  <si>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</si>
  <si>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</si>
  <si>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</si>
  <si>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</si>
  <si>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</si>
  <si>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</si>
  <si>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</si>
  <si>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</si>
  <si>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</si>
  <si>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</si>
  <si>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</si>
  <si>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</si>
  <si>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</si>
  <si>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</si>
  <si>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216</t>
  </si>
  <si>
    <t>Equipos para procesos de información.</t>
  </si>
  <si>
    <t>626</t>
  </si>
  <si>
    <t>636</t>
  </si>
  <si>
    <t>625</t>
  </si>
  <si>
    <t>22201</t>
  </si>
  <si>
    <t>Postales.</t>
  </si>
  <si>
    <t>22203</t>
  </si>
  <si>
    <t>Informáticas.</t>
  </si>
  <si>
    <t>22705</t>
  </si>
  <si>
    <t>Procesos electorales.</t>
  </si>
  <si>
    <t>500</t>
  </si>
  <si>
    <t>Fondo de Contingencia</t>
  </si>
  <si>
    <t>479</t>
  </si>
  <si>
    <t>Otras subvenciones a Empresas privadas.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</si>
  <si>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</si>
  <si>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</si>
  <si>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</si>
  <si>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</si>
  <si>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</si>
  <si>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</si>
  <si>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</si>
  <si>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</si>
  <si>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204</t>
  </si>
  <si>
    <t>Arrendamientos de material de transporte.</t>
  </si>
  <si>
    <t>22112</t>
  </si>
  <si>
    <t>Sumin. de material electrónico, eléctrico y de telecomunic.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</si>
  <si>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</si>
  <si>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</si>
  <si>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</si>
  <si>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</si>
  <si>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</si>
  <si>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</si>
  <si>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</si>
  <si>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</si>
  <si>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</si>
  <si>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Transf. a fundaciones, instituciones y otras entidades</t>
  </si>
  <si>
    <t>621</t>
  </si>
  <si>
    <t>Terrenos y bienes naturales.</t>
  </si>
  <si>
    <t>622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</si>
  <si>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</si>
  <si>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</si>
  <si>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</si>
  <si>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</si>
  <si>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</si>
  <si>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</si>
  <si>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</si>
  <si>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</si>
  <si>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48985</t>
  </si>
  <si>
    <t>Transf. Fundación Juan Soñador</t>
  </si>
  <si>
    <t>22611</t>
  </si>
  <si>
    <t>Plan contra la violencia de género e igualdad de oportunidad</t>
  </si>
  <si>
    <t>22614</t>
  </si>
  <si>
    <t>Plan Infancia</t>
  </si>
  <si>
    <t>22619</t>
  </si>
  <si>
    <t>Plan de Conciliación y Corresponsabilidad</t>
  </si>
  <si>
    <t>22620</t>
  </si>
  <si>
    <t>Plan de inserción laboral</t>
  </si>
  <si>
    <t>22621</t>
  </si>
  <si>
    <t>Plan LGTBI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</si>
  <si>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</si>
  <si>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</si>
  <si>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</si>
  <si>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</si>
  <si>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</si>
  <si>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</si>
  <si>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</si>
  <si>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</si>
  <si>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</si>
  <si>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</si>
  <si>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</si>
  <si>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</si>
  <si>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</si>
  <si>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</si>
  <si>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</si>
  <si>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</si>
  <si>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</si>
  <si>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</si>
  <si>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</si>
  <si>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</si>
  <si>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</si>
  <si>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</si>
  <si>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</si>
  <si>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</si>
  <si>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</si>
  <si>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</si>
  <si>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</si>
  <si>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</si>
  <si>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48961</t>
  </si>
  <si>
    <t>Transf. Fundación Eusebio Sacristán</t>
  </si>
  <si>
    <t>48901</t>
  </si>
  <si>
    <t>Subv. Conv. Asoc. Propiet. Polígono San Cristóbal</t>
  </si>
  <si>
    <t>48903</t>
  </si>
  <si>
    <t>Conv. Asociación Polígono San Cristóbal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</si>
  <si>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</si>
  <si>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</si>
  <si>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</si>
  <si>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</si>
  <si>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</si>
  <si>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</si>
  <si>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</si>
  <si>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</si>
  <si>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215</t>
  </si>
  <si>
    <t>48945</t>
  </si>
  <si>
    <t>Transf. Biblioteca Entrelíneas (A.V. Unión Esgueva)</t>
  </si>
  <si>
    <t>629</t>
  </si>
  <si>
    <t>Otras inv nuevas asoc al funcionam operativo de los serv</t>
  </si>
  <si>
    <t>45001</t>
  </si>
  <si>
    <t>A JCYL (Comisión Prov. Montes) aprovechamientos forestales</t>
  </si>
  <si>
    <t>210</t>
  </si>
  <si>
    <t>Infraestructuras y bienes naturales.</t>
  </si>
  <si>
    <t>22113</t>
  </si>
  <si>
    <t>Manutención de animales.</t>
  </si>
  <si>
    <t>610</t>
  </si>
  <si>
    <t>22603</t>
  </si>
  <si>
    <t>Publicación en Diarios Oficiales</t>
  </si>
  <si>
    <t>44901</t>
  </si>
  <si>
    <t>Aportación corriente a AUVASA</t>
  </si>
  <si>
    <t>74901</t>
  </si>
  <si>
    <t>Aportación de capital a AUVASA</t>
  </si>
  <si>
    <t>411</t>
  </si>
  <si>
    <t>Transf. corriente a la F.M. Cultura</t>
  </si>
  <si>
    <t>47901</t>
  </si>
  <si>
    <t>Subvención a Fresas con Nata C.B (faro urbano)</t>
  </si>
  <si>
    <t>47902</t>
  </si>
  <si>
    <t>Subvención a Cultura y Comunicación (Foro de la Cultura)</t>
  </si>
  <si>
    <t>47903</t>
  </si>
  <si>
    <t>Subvención a Foro de la Cultura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</si>
  <si>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</si>
  <si>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</si>
  <si>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</si>
  <si>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</si>
  <si>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</si>
  <si>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</si>
  <si>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</si>
  <si>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</si>
  <si>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</si>
  <si>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</si>
  <si>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</si>
  <si>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</si>
  <si>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</si>
  <si>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</si>
  <si>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</si>
  <si>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</si>
  <si>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</si>
  <si>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</si>
  <si>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</si>
  <si>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</si>
  <si>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</si>
  <si>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</si>
  <si>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</si>
  <si>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</si>
  <si>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48991</t>
  </si>
  <si>
    <t>Transf. Fundación Segundo y Santiago Montes</t>
  </si>
  <si>
    <t>789</t>
  </si>
  <si>
    <t>Tran. capital a familias e instituciones sin fines de lucro.</t>
  </si>
  <si>
    <t>200</t>
  </si>
  <si>
    <t>Arrendamientos de terrenos y bienes naturales.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</si>
  <si>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</si>
  <si>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</si>
  <si>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</si>
  <si>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</si>
  <si>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</si>
  <si>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</si>
  <si>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</si>
  <si>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</si>
  <si>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</si>
  <si>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</si>
  <si>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</si>
  <si>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</si>
  <si>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</si>
  <si>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</si>
  <si>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</si>
  <si>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</si>
  <si>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</si>
  <si>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</si>
  <si>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</si>
  <si>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</si>
  <si>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</si>
  <si>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</si>
  <si>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</si>
  <si>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</si>
  <si>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</si>
  <si>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</si>
  <si>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</si>
  <si>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</si>
  <si>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</si>
  <si>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</si>
  <si>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</si>
  <si>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</si>
  <si>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</si>
  <si>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</si>
  <si>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</si>
  <si>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</si>
  <si>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</si>
  <si>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</si>
  <si>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</si>
  <si>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</si>
  <si>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</si>
  <si>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</si>
  <si>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</si>
  <si>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</si>
  <si>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</si>
  <si>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</si>
  <si>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49001</t>
  </si>
  <si>
    <t>Transf. Instituto Coop. Internacional y Desarrollo Mpal</t>
  </si>
  <si>
    <t>49099</t>
  </si>
  <si>
    <t>Al exterior.</t>
  </si>
  <si>
    <t>631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</si>
  <si>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</si>
  <si>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</si>
  <si>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</si>
  <si>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</si>
  <si>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</si>
  <si>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</si>
  <si>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</si>
  <si>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</si>
  <si>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48997</t>
  </si>
  <si>
    <t>Convenio UGTasesoramiento inmigrantes</t>
  </si>
  <si>
    <t>48998</t>
  </si>
  <si>
    <t>Convenio CCOO: asesoramiento  inmigrantes</t>
  </si>
  <si>
    <t>48983</t>
  </si>
  <si>
    <t>Transf. Fundación Secretariado General Gitano</t>
  </si>
  <si>
    <t>48984</t>
  </si>
  <si>
    <t>Transf. Cruz Roja Española</t>
  </si>
  <si>
    <t>124</t>
  </si>
  <si>
    <t>Retrib. de funcionarios en prácticas.</t>
  </si>
  <si>
    <t>Transf. Club Deportivo APVA (Atletismo Policía Valladolid)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</si>
  <si>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</si>
  <si>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</si>
  <si>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</si>
  <si>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</si>
  <si>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</si>
  <si>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</si>
  <si>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48902</t>
  </si>
  <si>
    <t>Transf. Club Deportivo Bomberos Valladolid</t>
  </si>
  <si>
    <t>219</t>
  </si>
  <si>
    <t>Otro inmovilizado material.</t>
  </si>
  <si>
    <t>634</t>
  </si>
  <si>
    <t>640</t>
  </si>
  <si>
    <t>Gastos en inversiones de carácter inmaterial.</t>
  </si>
  <si>
    <t>48900</t>
  </si>
  <si>
    <t>Transf. a F. e Instituc. s/f lucro: donantes y veterinarios</t>
  </si>
  <si>
    <t>48989</t>
  </si>
  <si>
    <t>Transf. Colegio Oficial de Veterinarios de Vallladolid</t>
  </si>
  <si>
    <t>48990</t>
  </si>
  <si>
    <t>Transf. Hermandad de Donantes de Sangre</t>
  </si>
  <si>
    <t>78901</t>
  </si>
  <si>
    <t>Transf. Círculo de Recreo de Valladolid</t>
  </si>
  <si>
    <t>AYUNTAMIENTO DE VALLADOLID  -  ESTADO DE EJECUCIÓN PRESUPUESTO DE GASTOS - 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</si>
</sst>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0"/>
      <color indexed="8"/>
      <name val="Arial Narrow"/>
    </font>
    <font>
      <sz val="9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31">
    <xf numFmtId="0" fontId="0" fillId="0" borderId="0" xfId="0"/>
    <xf numFmtId="0" fontId="6" fillId="0" borderId="0" xfId="0" applyFont="1"/>
    <xf numFmtId="49" fontId="5" fillId="0" borderId="0" xfId="4" applyNumberFormat="1"/>
    <xf numFmtId="0" fontId="6" fillId="0" borderId="0" xfId="0" applyFont="1" applyAlignment="1">
      <alignment horizontal="center" vertical="center" wrapText="1"/>
    </xf>
    <xf numFmtId="0" fontId="11" fillId="0" borderId="0" xfId="0" applyFont="1"/>
    <xf numFmtId="49" fontId="4" fillId="0" borderId="0" xfId="4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49" fontId="3" fillId="0" borderId="0" xfId="4" applyNumberFormat="1" applyFont="1"/>
    <xf numFmtId="49" fontId="2" fillId="0" borderId="0" xfId="4" applyNumberFormat="1" applyFont="1"/>
    <xf numFmtId="0" fontId="13" fillId="0" borderId="0" xfId="0" applyNumberFormat="1" applyFont="1" applyFill="1" applyAlignment="1" applyProtection="1"/>
    <xf numFmtId="0" fontId="13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pivotButton="1" applyFont="1"/>
    <xf numFmtId="4" fontId="15" fillId="0" borderId="0" xfId="0" applyNumberFormat="1" applyFont="1"/>
    <xf numFmtId="10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pivotButton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0" borderId="0" xfId="0" applyNumberFormat="1" applyFont="1" applyFill="1" applyAlignment="1" applyProtection="1"/>
    <xf numFmtId="0" fontId="16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31 julio 2023" xfId="5" xr:uid="{67D0D56C-238B-4412-9F7E-ADE956AEBCE8}"/>
    <cellStyle name="Normal_Hoja2" xfId="4" xr:uid="{00000000-0005-0000-0000-000004000000}"/>
    <cellStyle name="Título 1" xfId="3" xr:uid="{00000000-0005-0000-0000-000005000000}"/>
  </cellStyles>
  <dxfs count="59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140.349890162041" createdVersion="6" refreshedVersion="6" minRefreshableVersion="3" recordCount="1441" xr:uid="{00000000-000A-0000-FFFF-FFFF06000000}">
  <cacheSource type="worksheet">
    <worksheetSource ref="B1:O1442" sheet="Ejecución 31 julio 2023"/>
  </cacheSource>
  <cacheFields count="15">
    <cacheField name="Org 2" numFmtId="1">
      <sharedItems count="20">
        <s v="01"/>
        <s v="02"/>
        <s v="03"/>
        <s v="04"/>
        <s v="05"/>
        <s v="06"/>
        <s v="07"/>
        <s v="08"/>
        <s v="09"/>
        <s v="10"/>
        <s v="11"/>
        <s v="0250"/>
        <s v="0450"/>
        <s v="0550"/>
        <s v="0650"/>
        <s v="0750"/>
        <s v="0850"/>
        <s v="0950"/>
        <s v="1050"/>
        <s v="1150"/>
      </sharedItems>
    </cacheField>
    <cacheField name="Prog." numFmtId="1">
      <sharedItems containsMixedTypes="1" containsNumber="1" containsInteger="1" minValue="1641" maxValue="1641" count="61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Patrimonio IFS Área 05" u="1"/>
        <s v="Servicios funerarios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3603976"/>
    </cacheField>
    <cacheField name="Modificaciones" numFmtId="4">
      <sharedItems containsSemiMixedTypes="0" containsString="0" containsNumber="1" minValue="-900000" maxValue="4449769.3600000003"/>
    </cacheField>
    <cacheField name="Créditos Totales" numFmtId="4">
      <sharedItems containsSemiMixedTypes="0" containsString="0" containsNumber="1" minValue="0" maxValue="23743666.440000001"/>
    </cacheField>
    <cacheField name="Gastos Autorizados" numFmtId="4">
      <sharedItems containsSemiMixedTypes="0" containsString="0" containsNumber="1" minValue="0" maxValue="17165086"/>
    </cacheField>
    <cacheField name="Disposiciones ó Compromisos" numFmtId="4">
      <sharedItems containsSemiMixedTypes="0" containsString="0" containsNumber="1" minValue="0" maxValue="17165086"/>
    </cacheField>
    <cacheField name="Obligaciones Reconocidas" numFmtId="4">
      <sharedItems containsSemiMixedTypes="0" containsString="0" containsNumber="1" minValue="0" maxValue="11624726.73"/>
    </cacheField>
    <cacheField name="Pagos Realizados" numFmtId="4">
      <sharedItems containsSemiMixedTypes="0" containsString="0" containsNumber="1" minValue="0" maxValue="11622967.560000001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1">
  <r>
    <x v="0"/>
    <x v="0"/>
    <x v="0"/>
    <x v="0"/>
    <s v="10"/>
    <s v="10000"/>
    <s v="Retribuciones básicas"/>
    <n v="1509922"/>
    <n v="0"/>
    <n v="1509922"/>
    <n v="1509922"/>
    <n v="1509922"/>
    <n v="689019.8"/>
    <n v="689019.8"/>
  </r>
  <r>
    <x v="0"/>
    <x v="0"/>
    <x v="0"/>
    <x v="0"/>
    <s v="11"/>
    <s v="11000"/>
    <s v="Retribuciones básicas."/>
    <n v="809264"/>
    <n v="0"/>
    <n v="809264"/>
    <n v="809263"/>
    <n v="809263"/>
    <n v="385232.43"/>
    <n v="385232.43"/>
  </r>
  <r>
    <x v="0"/>
    <x v="0"/>
    <x v="0"/>
    <x v="0"/>
    <s v="11"/>
    <s v="11001"/>
    <s v="Retribuciones complementarias."/>
    <n v="314"/>
    <n v="0"/>
    <n v="314"/>
    <n v="313"/>
    <n v="313"/>
    <n v="313"/>
    <n v="313"/>
  </r>
  <r>
    <x v="0"/>
    <x v="0"/>
    <x v="0"/>
    <x v="0"/>
    <s v="12"/>
    <s v="12003"/>
    <s v="Sueldos del Grupo C1."/>
    <n v="34115"/>
    <n v="0"/>
    <n v="34115"/>
    <n v="22743"/>
    <n v="22743"/>
    <n v="16408.099999999999"/>
    <n v="16408.099999999999"/>
  </r>
  <r>
    <x v="0"/>
    <x v="0"/>
    <x v="0"/>
    <x v="0"/>
    <s v="12"/>
    <s v="12006"/>
    <s v="Trienios."/>
    <n v="7490"/>
    <n v="0"/>
    <n v="7490"/>
    <n v="7489"/>
    <n v="7489"/>
    <n v="5521.67"/>
    <n v="5521.67"/>
  </r>
  <r>
    <x v="0"/>
    <x v="0"/>
    <x v="0"/>
    <x v="0"/>
    <s v="12"/>
    <s v="12100"/>
    <s v="Complemento de destino."/>
    <n v="21245"/>
    <n v="0"/>
    <n v="21245"/>
    <n v="14163"/>
    <n v="14163"/>
    <n v="10228.26"/>
    <n v="10228.26"/>
  </r>
  <r>
    <x v="0"/>
    <x v="0"/>
    <x v="0"/>
    <x v="0"/>
    <s v="12"/>
    <s v="12101"/>
    <s v="Complemento específico."/>
    <n v="47690"/>
    <n v="0"/>
    <n v="47690"/>
    <n v="32139"/>
    <n v="32139"/>
    <n v="22317.13"/>
    <n v="22317.13"/>
  </r>
  <r>
    <x v="0"/>
    <x v="0"/>
    <x v="0"/>
    <x v="0"/>
    <s v="12"/>
    <s v="12103"/>
    <s v="Otros complementos."/>
    <n v="3516"/>
    <n v="0"/>
    <n v="3516"/>
    <n v="3785.4"/>
    <n v="3785.4"/>
    <n v="3008.05"/>
    <n v="3008.05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27278.14"/>
    <n v="27278.14"/>
    <n v="13822.94"/>
    <n v="13822.94"/>
  </r>
  <r>
    <x v="0"/>
    <x v="0"/>
    <x v="0"/>
    <x v="1"/>
    <s v="23"/>
    <s v="23000"/>
    <s v="De los miembros de los órganos de gobierno."/>
    <n v="13000"/>
    <n v="0"/>
    <n v="13000"/>
    <n v="2137.84"/>
    <n v="2137.84"/>
    <n v="2137.84"/>
    <n v="2137.84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9075.77"/>
    <n v="9075.77"/>
    <n v="9075.77"/>
    <n v="9075.77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40192.629999999997"/>
    <n v="40192.629999999997"/>
    <n v="40192.629999999997"/>
    <n v="36318.65"/>
  </r>
  <r>
    <x v="0"/>
    <x v="1"/>
    <x v="1"/>
    <x v="0"/>
    <s v="12"/>
    <s v="12000"/>
    <s v="Sueldos del Grupo A1."/>
    <n v="236432"/>
    <n v="0"/>
    <n v="236432"/>
    <n v="236385"/>
    <n v="236385"/>
    <n v="103529.17"/>
    <n v="103529.17"/>
  </r>
  <r>
    <x v="0"/>
    <x v="1"/>
    <x v="1"/>
    <x v="0"/>
    <s v="12"/>
    <s v="12001"/>
    <s v="Sueldos del Grupo A2."/>
    <n v="14847"/>
    <n v="0"/>
    <n v="14847"/>
    <n v="14847"/>
    <n v="14847"/>
    <n v="7496.33"/>
    <n v="7496.33"/>
  </r>
  <r>
    <x v="0"/>
    <x v="1"/>
    <x v="1"/>
    <x v="0"/>
    <s v="12"/>
    <s v="12003"/>
    <s v="Sueldos del Grupo C1."/>
    <n v="90973"/>
    <n v="0"/>
    <n v="90973"/>
    <n v="68229"/>
    <n v="68229"/>
    <n v="34088.49"/>
    <n v="34088.49"/>
  </r>
  <r>
    <x v="0"/>
    <x v="1"/>
    <x v="1"/>
    <x v="0"/>
    <s v="12"/>
    <s v="12004"/>
    <s v="Sueldos del Grupo C2."/>
    <n v="28916"/>
    <n v="0"/>
    <n v="28916"/>
    <n v="19277"/>
    <n v="19277"/>
    <n v="9733.1200000000008"/>
    <n v="9733.1200000000008"/>
  </r>
  <r>
    <x v="0"/>
    <x v="1"/>
    <x v="1"/>
    <x v="0"/>
    <s v="12"/>
    <s v="12006"/>
    <s v="Trienios."/>
    <n v="100682"/>
    <n v="0"/>
    <n v="100682"/>
    <n v="100681"/>
    <n v="100681"/>
    <n v="45938.93"/>
    <n v="45938.93"/>
  </r>
  <r>
    <x v="0"/>
    <x v="1"/>
    <x v="1"/>
    <x v="0"/>
    <s v="12"/>
    <s v="12100"/>
    <s v="Complemento de destino."/>
    <n v="260004"/>
    <n v="0"/>
    <n v="260004"/>
    <n v="240904"/>
    <n v="240904"/>
    <n v="110229.16"/>
    <n v="110229.16"/>
  </r>
  <r>
    <x v="0"/>
    <x v="1"/>
    <x v="1"/>
    <x v="0"/>
    <s v="12"/>
    <s v="12101"/>
    <s v="Complemento específico."/>
    <n v="682734"/>
    <n v="-18100"/>
    <n v="664634"/>
    <n v="642754"/>
    <n v="642754"/>
    <n v="284403.96000000002"/>
    <n v="284403.96000000002"/>
  </r>
  <r>
    <x v="0"/>
    <x v="1"/>
    <x v="1"/>
    <x v="0"/>
    <s v="12"/>
    <s v="12103"/>
    <s v="Otros complementos."/>
    <n v="41070"/>
    <n v="0"/>
    <n v="41070"/>
    <n v="43967.72"/>
    <n v="43967.72"/>
    <n v="26166.77"/>
    <n v="26166.77"/>
  </r>
  <r>
    <x v="0"/>
    <x v="1"/>
    <x v="1"/>
    <x v="1"/>
    <s v="20"/>
    <s v="203"/>
    <s v="Arrendamientos de maquinaria, instalaciones y utillaje."/>
    <n v="2662"/>
    <n v="0"/>
    <n v="2662"/>
    <n v="2662"/>
    <n v="2662"/>
    <n v="588.66"/>
    <n v="588.66"/>
  </r>
  <r>
    <x v="0"/>
    <x v="1"/>
    <x v="1"/>
    <x v="1"/>
    <s v="21"/>
    <s v="213"/>
    <s v="Reparación de maquinaria, instalaciones técnicas y utillaje."/>
    <n v="3500"/>
    <n v="0"/>
    <n v="3500"/>
    <n v="2204"/>
    <n v="2204"/>
    <n v="742.72"/>
    <n v="742.72"/>
  </r>
  <r>
    <x v="0"/>
    <x v="1"/>
    <x v="1"/>
    <x v="1"/>
    <s v="22"/>
    <s v="22604"/>
    <s v="Jurídicos, contenciosos."/>
    <n v="200000"/>
    <n v="0"/>
    <n v="200000"/>
    <n v="18701.55"/>
    <n v="18701.55"/>
    <n v="18701.55"/>
    <n v="11607.43"/>
  </r>
  <r>
    <x v="0"/>
    <x v="1"/>
    <x v="1"/>
    <x v="1"/>
    <s v="22"/>
    <s v="22799"/>
    <s v="Otros trabajos realizados por otras empresas y profes."/>
    <n v="68000"/>
    <n v="0"/>
    <n v="68000"/>
    <n v="51488.800000000003"/>
    <n v="51488.800000000003"/>
    <n v="23859.13"/>
    <n v="23859.13"/>
  </r>
  <r>
    <x v="0"/>
    <x v="1"/>
    <x v="1"/>
    <x v="1"/>
    <s v="23"/>
    <s v="23020"/>
    <s v="Dietas del personal no directivo"/>
    <n v="1845"/>
    <n v="0"/>
    <n v="1845"/>
    <n v="209.24"/>
    <n v="209.24"/>
    <n v="209.24"/>
    <n v="209.24"/>
  </r>
  <r>
    <x v="0"/>
    <x v="1"/>
    <x v="1"/>
    <x v="1"/>
    <s v="23"/>
    <s v="23120"/>
    <s v="Locomoción del personal no directivo."/>
    <n v="0"/>
    <n v="0"/>
    <n v="0"/>
    <n v="163.98"/>
    <n v="163.98"/>
    <n v="163.98"/>
    <n v="163.98"/>
  </r>
  <r>
    <x v="0"/>
    <x v="2"/>
    <x v="2"/>
    <x v="0"/>
    <s v="12"/>
    <s v="12003"/>
    <s v="Sueldos del Grupo C1."/>
    <n v="34115"/>
    <n v="0"/>
    <n v="34115"/>
    <n v="22743"/>
    <n v="22743"/>
    <n v="11482.74"/>
    <n v="11482.74"/>
  </r>
  <r>
    <x v="0"/>
    <x v="2"/>
    <x v="2"/>
    <x v="0"/>
    <s v="12"/>
    <s v="12004"/>
    <s v="Sueldos del Grupo C2."/>
    <n v="67471"/>
    <n v="0"/>
    <n v="67471"/>
    <n v="54275.69"/>
    <n v="54275.69"/>
    <n v="25028.93"/>
    <n v="25028.93"/>
  </r>
  <r>
    <x v="0"/>
    <x v="2"/>
    <x v="2"/>
    <x v="0"/>
    <s v="12"/>
    <s v="12005"/>
    <s v="Sueldos del Grupo E."/>
    <n v="17718"/>
    <n v="0"/>
    <n v="17718"/>
    <n v="8834"/>
    <n v="8834"/>
    <n v="4112.3999999999996"/>
    <n v="4112.3999999999996"/>
  </r>
  <r>
    <x v="0"/>
    <x v="2"/>
    <x v="2"/>
    <x v="0"/>
    <s v="12"/>
    <s v="12006"/>
    <s v="Trienios."/>
    <n v="25357"/>
    <n v="0"/>
    <n v="25357"/>
    <n v="25357"/>
    <n v="25357"/>
    <n v="12940.82"/>
    <n v="12940.82"/>
  </r>
  <r>
    <x v="0"/>
    <x v="2"/>
    <x v="2"/>
    <x v="0"/>
    <s v="12"/>
    <s v="12100"/>
    <s v="Complemento de destino."/>
    <n v="62591"/>
    <n v="0"/>
    <n v="62591"/>
    <n v="45294.36"/>
    <n v="45294.36"/>
    <n v="21492.76"/>
    <n v="21492.76"/>
  </r>
  <r>
    <x v="0"/>
    <x v="2"/>
    <x v="2"/>
    <x v="0"/>
    <s v="12"/>
    <s v="12101"/>
    <s v="Complemento específico."/>
    <n v="167172"/>
    <n v="0"/>
    <n v="167172"/>
    <n v="125692.2"/>
    <n v="125692.2"/>
    <n v="60894.23"/>
    <n v="60894.23"/>
  </r>
  <r>
    <x v="0"/>
    <x v="2"/>
    <x v="2"/>
    <x v="0"/>
    <s v="12"/>
    <s v="12103"/>
    <s v="Otros complementos."/>
    <n v="22626"/>
    <n v="0"/>
    <n v="22626"/>
    <n v="23707.599999999999"/>
    <n v="23707.599999999999"/>
    <n v="12473.67"/>
    <n v="12473.67"/>
  </r>
  <r>
    <x v="0"/>
    <x v="2"/>
    <x v="2"/>
    <x v="0"/>
    <s v="13"/>
    <s v="13000"/>
    <s v="Retribuciones básicas."/>
    <n v="296325"/>
    <n v="0"/>
    <n v="296325"/>
    <n v="296324"/>
    <n v="296324"/>
    <n v="139092.38"/>
    <n v="139092.38"/>
  </r>
  <r>
    <x v="0"/>
    <x v="2"/>
    <x v="2"/>
    <x v="0"/>
    <s v="13"/>
    <s v="13001"/>
    <s v="Horas extraordinarias"/>
    <n v="15000"/>
    <n v="0"/>
    <n v="15000"/>
    <n v="4000"/>
    <n v="4000"/>
    <n v="2507.9"/>
    <n v="2507.9"/>
  </r>
  <r>
    <x v="0"/>
    <x v="2"/>
    <x v="2"/>
    <x v="0"/>
    <s v="13"/>
    <s v="13002"/>
    <s v="Otras remuneraciones."/>
    <n v="248274"/>
    <n v="0"/>
    <n v="248274"/>
    <n v="254899.34"/>
    <n v="254899.34"/>
    <n v="140909.82"/>
    <n v="140909.82"/>
  </r>
  <r>
    <x v="0"/>
    <x v="2"/>
    <x v="2"/>
    <x v="0"/>
    <s v="13"/>
    <s v="131"/>
    <s v="Laboral temporal."/>
    <n v="0"/>
    <n v="0"/>
    <n v="0"/>
    <n v="0"/>
    <n v="0"/>
    <n v="0"/>
    <n v="0"/>
  </r>
  <r>
    <x v="0"/>
    <x v="2"/>
    <x v="2"/>
    <x v="0"/>
    <s v="15"/>
    <s v="151"/>
    <s v="Gratificaciones."/>
    <n v="15000"/>
    <n v="0"/>
    <n v="15000"/>
    <n v="4000"/>
    <n v="4000"/>
    <n v="4000"/>
    <n v="4000"/>
  </r>
  <r>
    <x v="0"/>
    <x v="2"/>
    <x v="2"/>
    <x v="1"/>
    <s v="20"/>
    <s v="203"/>
    <s v="Arrendamientos de maquinaria, instalaciones y utillaje."/>
    <n v="7500"/>
    <n v="0"/>
    <n v="7500"/>
    <n v="1870.06"/>
    <n v="1870.06"/>
    <n v="1230.27"/>
    <n v="1230.27"/>
  </r>
  <r>
    <x v="0"/>
    <x v="2"/>
    <x v="2"/>
    <x v="1"/>
    <s v="21"/>
    <s v="213"/>
    <s v="Reparación de maquinaria, instalaciones técnicas y utillaje."/>
    <n v="18000"/>
    <n v="0"/>
    <n v="18000"/>
    <n v="7990.32"/>
    <n v="7990.32"/>
    <n v="33.81"/>
    <n v="33.81"/>
  </r>
  <r>
    <x v="0"/>
    <x v="2"/>
    <x v="2"/>
    <x v="1"/>
    <s v="21"/>
    <s v="214"/>
    <s v="Reparación de elementos de transporte."/>
    <n v="7500"/>
    <n v="0"/>
    <n v="7500"/>
    <n v="3500"/>
    <n v="1638.26"/>
    <n v="1638.26"/>
    <n v="1638.26"/>
  </r>
  <r>
    <x v="0"/>
    <x v="2"/>
    <x v="2"/>
    <x v="1"/>
    <s v="22"/>
    <s v="22000"/>
    <s v="Ordinario no inventariable."/>
    <n v="130000"/>
    <n v="0"/>
    <n v="130000"/>
    <n v="96939.7"/>
    <n v="96939.7"/>
    <n v="30779.65"/>
    <n v="27458.01"/>
  </r>
  <r>
    <x v="0"/>
    <x v="2"/>
    <x v="2"/>
    <x v="1"/>
    <s v="22"/>
    <s v="22103"/>
    <s v="Combustibles y carburantes."/>
    <n v="9500"/>
    <n v="0"/>
    <n v="9500"/>
    <n v="7694.81"/>
    <n v="7694.81"/>
    <n v="2269.84"/>
    <n v="2088.86"/>
  </r>
  <r>
    <x v="0"/>
    <x v="2"/>
    <x v="2"/>
    <x v="1"/>
    <s v="22"/>
    <s v="22104"/>
    <s v="Vestuario."/>
    <n v="17000"/>
    <n v="0"/>
    <n v="17000"/>
    <n v="8036.35"/>
    <n v="8036.35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168.77"/>
    <n v="168.77"/>
    <n v="168.77"/>
    <n v="168.77"/>
  </r>
  <r>
    <x v="0"/>
    <x v="2"/>
    <x v="2"/>
    <x v="1"/>
    <s v="22"/>
    <s v="22601"/>
    <s v="Atenciones protocolarias y representativas."/>
    <n v="17000"/>
    <n v="0"/>
    <n v="17000"/>
    <n v="1402.88"/>
    <n v="1402.88"/>
    <n v="1402.88"/>
    <n v="1402.88"/>
  </r>
  <r>
    <x v="0"/>
    <x v="2"/>
    <x v="2"/>
    <x v="1"/>
    <s v="22"/>
    <s v="22602"/>
    <s v="Publicidad y propaganda."/>
    <n v="6000"/>
    <n v="0"/>
    <n v="6000"/>
    <n v="3183.5"/>
    <n v="3183.5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3368.04"/>
    <n v="3368.04"/>
    <n v="3368.04"/>
    <n v="3368.04"/>
  </r>
  <r>
    <x v="0"/>
    <x v="2"/>
    <x v="2"/>
    <x v="1"/>
    <s v="22"/>
    <s v="22799"/>
    <s v="Otros trabajos realizados por otras empresas y profes."/>
    <n v="4000"/>
    <n v="0"/>
    <n v="4000"/>
    <n v="3960"/>
    <n v="3960"/>
    <n v="990"/>
    <n v="990"/>
  </r>
  <r>
    <x v="0"/>
    <x v="2"/>
    <x v="2"/>
    <x v="1"/>
    <s v="23"/>
    <s v="23020"/>
    <s v="Dietas del personal no directivo"/>
    <n v="1300"/>
    <n v="0"/>
    <n v="1300"/>
    <n v="149.6"/>
    <n v="149.6"/>
    <n v="149.6"/>
    <n v="130.9"/>
  </r>
  <r>
    <x v="0"/>
    <x v="2"/>
    <x v="2"/>
    <x v="1"/>
    <s v="23"/>
    <s v="23120"/>
    <s v="Locomoción del personal no directivo."/>
    <n v="1300"/>
    <n v="0"/>
    <n v="1300"/>
    <n v="89"/>
    <n v="89"/>
    <n v="89"/>
    <n v="89"/>
  </r>
  <r>
    <x v="0"/>
    <x v="3"/>
    <x v="3"/>
    <x v="0"/>
    <s v="12"/>
    <s v="12005"/>
    <s v="Sueldos del Grupo E."/>
    <n v="25"/>
    <n v="0"/>
    <n v="25"/>
    <n v="0"/>
    <n v="0"/>
    <n v="0"/>
    <n v="0"/>
  </r>
  <r>
    <x v="0"/>
    <x v="3"/>
    <x v="3"/>
    <x v="0"/>
    <s v="12"/>
    <s v="12100"/>
    <s v="Complemento de destino."/>
    <n v="12"/>
    <n v="0"/>
    <n v="12"/>
    <n v="0"/>
    <n v="0"/>
    <n v="0"/>
    <n v="0"/>
  </r>
  <r>
    <x v="0"/>
    <x v="3"/>
    <x v="3"/>
    <x v="0"/>
    <s v="12"/>
    <s v="12101"/>
    <s v="Complemento específico."/>
    <n v="30"/>
    <n v="0"/>
    <n v="30"/>
    <n v="0"/>
    <n v="0"/>
    <n v="0"/>
    <n v="0"/>
  </r>
  <r>
    <x v="0"/>
    <x v="3"/>
    <x v="3"/>
    <x v="0"/>
    <s v="12"/>
    <s v="12103"/>
    <s v="Otros complementos."/>
    <n v="0"/>
    <n v="0"/>
    <n v="0"/>
    <n v="8.52"/>
    <n v="8.52"/>
    <n v="8.52"/>
    <n v="8.52"/>
  </r>
  <r>
    <x v="0"/>
    <x v="3"/>
    <x v="3"/>
    <x v="0"/>
    <s v="13"/>
    <s v="13000"/>
    <s v="Retribuciones básicas."/>
    <n v="65585"/>
    <n v="0"/>
    <n v="65585"/>
    <n v="42900"/>
    <n v="42900"/>
    <n v="21964.25"/>
    <n v="21964.25"/>
  </r>
  <r>
    <x v="0"/>
    <x v="3"/>
    <x v="3"/>
    <x v="0"/>
    <s v="13"/>
    <s v="13002"/>
    <s v="Otras remuneraciones."/>
    <n v="74570"/>
    <n v="0"/>
    <n v="74570"/>
    <n v="45290.02"/>
    <n v="45290.02"/>
    <n v="22940.63"/>
    <n v="22940.63"/>
  </r>
  <r>
    <x v="0"/>
    <x v="3"/>
    <x v="3"/>
    <x v="1"/>
    <s v="20"/>
    <s v="203"/>
    <s v="Arrendamientos de maquinaria, instalaciones y utillaje."/>
    <n v="5000"/>
    <n v="0"/>
    <n v="5000"/>
    <n v="4986.8599999999997"/>
    <n v="4986.8599999999997"/>
    <n v="2024.08"/>
    <n v="2024.08"/>
  </r>
  <r>
    <x v="0"/>
    <x v="3"/>
    <x v="3"/>
    <x v="1"/>
    <s v="21"/>
    <s v="213"/>
    <s v="Reparación de maquinaria, instalaciones técnicas y utillaje."/>
    <n v="10000"/>
    <n v="0"/>
    <n v="10000"/>
    <n v="1885.19"/>
    <n v="1885.19"/>
    <n v="1018.55"/>
    <n v="1018.55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1159.26"/>
    <n v="1159.26"/>
  </r>
  <r>
    <x v="0"/>
    <x v="3"/>
    <x v="3"/>
    <x v="1"/>
    <s v="22"/>
    <s v="22104"/>
    <s v="Vestuario."/>
    <n v="3000"/>
    <n v="0"/>
    <n v="3000"/>
    <n v="1065.77"/>
    <n v="1065.77"/>
    <n v="0"/>
    <n v="0"/>
  </r>
  <r>
    <x v="0"/>
    <x v="3"/>
    <x v="3"/>
    <x v="1"/>
    <s v="22"/>
    <s v="22199"/>
    <s v="Otros suministros."/>
    <n v="140000"/>
    <n v="0"/>
    <n v="140000"/>
    <n v="51671.839999999997"/>
    <n v="51671.839999999997"/>
    <n v="17161.82"/>
    <n v="17161.82"/>
  </r>
  <r>
    <x v="0"/>
    <x v="3"/>
    <x v="3"/>
    <x v="1"/>
    <s v="22"/>
    <s v="22699"/>
    <s v="Otros gastos diversos"/>
    <n v="3500"/>
    <n v="0"/>
    <n v="3500"/>
    <n v="605"/>
    <n v="605"/>
    <n v="0"/>
    <n v="0"/>
  </r>
  <r>
    <x v="0"/>
    <x v="4"/>
    <x v="4"/>
    <x v="0"/>
    <s v="12"/>
    <s v="12000"/>
    <s v="Sueldos del Grupo A1."/>
    <n v="16885"/>
    <n v="0"/>
    <n v="16885"/>
    <n v="16884"/>
    <n v="16884"/>
    <n v="8524.86"/>
    <n v="8524.86"/>
  </r>
  <r>
    <x v="0"/>
    <x v="4"/>
    <x v="4"/>
    <x v="0"/>
    <s v="12"/>
    <s v="12001"/>
    <s v="Sueldos del Grupo A2."/>
    <n v="74279"/>
    <n v="0"/>
    <n v="74279"/>
    <n v="74237"/>
    <n v="74237"/>
    <n v="43864"/>
    <n v="43864"/>
  </r>
  <r>
    <x v="0"/>
    <x v="4"/>
    <x v="4"/>
    <x v="0"/>
    <s v="12"/>
    <s v="12004"/>
    <s v="Sueldos del Grupo C2."/>
    <n v="9639"/>
    <n v="0"/>
    <n v="9639"/>
    <n v="9638"/>
    <n v="9638"/>
    <n v="4866.5600000000004"/>
    <n v="4866.5600000000004"/>
  </r>
  <r>
    <x v="0"/>
    <x v="4"/>
    <x v="4"/>
    <x v="0"/>
    <s v="12"/>
    <s v="12006"/>
    <s v="Trienios."/>
    <n v="25072"/>
    <n v="0"/>
    <n v="25072"/>
    <n v="25072"/>
    <n v="25072"/>
    <n v="13428.61"/>
    <n v="13428.61"/>
  </r>
  <r>
    <x v="0"/>
    <x v="4"/>
    <x v="4"/>
    <x v="0"/>
    <s v="12"/>
    <s v="12100"/>
    <s v="Complemento de destino."/>
    <n v="54337"/>
    <n v="0"/>
    <n v="54337"/>
    <n v="54316"/>
    <n v="54316"/>
    <n v="32651.18"/>
    <n v="32651.18"/>
  </r>
  <r>
    <x v="0"/>
    <x v="4"/>
    <x v="4"/>
    <x v="0"/>
    <s v="12"/>
    <s v="12101"/>
    <s v="Complemento específico."/>
    <n v="129749"/>
    <n v="0"/>
    <n v="129749"/>
    <n v="129701"/>
    <n v="129701"/>
    <n v="86700.99"/>
    <n v="86700.99"/>
  </r>
  <r>
    <x v="0"/>
    <x v="4"/>
    <x v="4"/>
    <x v="0"/>
    <s v="12"/>
    <s v="12103"/>
    <s v="Otros complementos."/>
    <n v="9825"/>
    <n v="0"/>
    <n v="9825"/>
    <n v="9811.2000000000007"/>
    <n v="9811.2000000000007"/>
    <n v="7088.32"/>
    <n v="7088.32"/>
  </r>
  <r>
    <x v="0"/>
    <x v="4"/>
    <x v="4"/>
    <x v="0"/>
    <s v="13"/>
    <s v="13000"/>
    <s v="Retribuciones básicas."/>
    <n v="14955"/>
    <n v="0"/>
    <n v="14955"/>
    <n v="14954"/>
    <n v="14954"/>
    <n v="7550.2"/>
    <n v="7550.2"/>
  </r>
  <r>
    <x v="0"/>
    <x v="4"/>
    <x v="4"/>
    <x v="0"/>
    <s v="13"/>
    <s v="13002"/>
    <s v="Otras remuneraciones."/>
    <n v="14715"/>
    <n v="0"/>
    <n v="14715"/>
    <n v="14705.2"/>
    <n v="14705.2"/>
    <n v="7564.42"/>
    <n v="7564.42"/>
  </r>
  <r>
    <x v="0"/>
    <x v="4"/>
    <x v="4"/>
    <x v="0"/>
    <s v="13"/>
    <s v="131"/>
    <s v="Laboral temporal."/>
    <n v="10000"/>
    <n v="18100"/>
    <n v="28100"/>
    <n v="12000"/>
    <n v="12000"/>
    <n v="11584.67"/>
    <n v="11584.67"/>
  </r>
  <r>
    <x v="0"/>
    <x v="4"/>
    <x v="4"/>
    <x v="1"/>
    <s v="20"/>
    <s v="203"/>
    <s v="Arrendamientos de maquinaria, instalaciones y utillaje."/>
    <n v="1600"/>
    <n v="0"/>
    <n v="1600"/>
    <n v="1485"/>
    <n v="1485"/>
    <n v="328.51"/>
    <n v="328.51"/>
  </r>
  <r>
    <x v="0"/>
    <x v="4"/>
    <x v="4"/>
    <x v="1"/>
    <s v="21"/>
    <s v="213"/>
    <s v="Reparación de maquinaria, instalaciones técnicas y utillaje."/>
    <n v="1000"/>
    <n v="0"/>
    <n v="1000"/>
    <n v="450"/>
    <n v="450"/>
    <n v="59.33"/>
    <n v="59.33"/>
  </r>
  <r>
    <x v="0"/>
    <x v="4"/>
    <x v="4"/>
    <x v="1"/>
    <s v="22"/>
    <s v="22000"/>
    <s v="Ordinario no inventariable."/>
    <n v="2000"/>
    <n v="0"/>
    <n v="2000"/>
    <n v="64.13"/>
    <n v="64.13"/>
    <n v="64.13"/>
    <n v="0"/>
  </r>
  <r>
    <x v="0"/>
    <x v="4"/>
    <x v="4"/>
    <x v="1"/>
    <s v="22"/>
    <s v="22001"/>
    <s v="Prensa, revistas, libros y otras publicaciones."/>
    <n v="61000"/>
    <n v="0"/>
    <n v="61000"/>
    <n v="56989.64"/>
    <n v="52091.29"/>
    <n v="50605.49"/>
    <n v="50605.49"/>
  </r>
  <r>
    <x v="0"/>
    <x v="4"/>
    <x v="4"/>
    <x v="1"/>
    <s v="22"/>
    <s v="22199"/>
    <s v="Otros suministros."/>
    <n v="5000"/>
    <n v="0"/>
    <n v="5000"/>
    <n v="465.94"/>
    <n v="465.94"/>
    <n v="152.4"/>
    <n v="152.4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80500"/>
    <n v="80500"/>
    <n v="35079.040000000001"/>
    <n v="32493.119999999999"/>
  </r>
  <r>
    <x v="0"/>
    <x v="4"/>
    <x v="4"/>
    <x v="1"/>
    <s v="22"/>
    <s v="22799"/>
    <s v="Otros trabajos realizados por otras empresas y profes."/>
    <n v="70000"/>
    <n v="0"/>
    <n v="70000"/>
    <n v="13599.59"/>
    <n v="13599.59"/>
    <n v="5907.97"/>
    <n v="5221.66"/>
  </r>
  <r>
    <x v="0"/>
    <x v="4"/>
    <x v="4"/>
    <x v="3"/>
    <s v="62"/>
    <s v="623"/>
    <s v="Maquinaria, instalaciones técnicas y utillaje."/>
    <n v="0"/>
    <n v="0"/>
    <n v="0"/>
    <n v="0"/>
    <n v="0"/>
    <n v="0"/>
    <n v="0"/>
  </r>
  <r>
    <x v="0"/>
    <x v="4"/>
    <x v="4"/>
    <x v="3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0"/>
    <s v="12"/>
    <s v="12000"/>
    <s v="Sueldos del Grupo A1."/>
    <n v="16885"/>
    <n v="0"/>
    <n v="16885"/>
    <n v="16884"/>
    <n v="16884"/>
    <n v="8524.86"/>
    <n v="8524.86"/>
  </r>
  <r>
    <x v="0"/>
    <x v="5"/>
    <x v="5"/>
    <x v="0"/>
    <s v="12"/>
    <s v="12003"/>
    <s v="Sueldos del Grupo C1."/>
    <n v="22743"/>
    <n v="0"/>
    <n v="22743"/>
    <n v="22743"/>
    <n v="22743"/>
    <n v="11482.74"/>
    <n v="11482.74"/>
  </r>
  <r>
    <x v="0"/>
    <x v="5"/>
    <x v="5"/>
    <x v="0"/>
    <s v="12"/>
    <s v="12006"/>
    <s v="Trienios."/>
    <n v="16952"/>
    <n v="0"/>
    <n v="16952"/>
    <n v="16952"/>
    <n v="16952"/>
    <n v="8708.42"/>
    <n v="8708.42"/>
  </r>
  <r>
    <x v="0"/>
    <x v="5"/>
    <x v="5"/>
    <x v="0"/>
    <s v="12"/>
    <s v="12100"/>
    <s v="Complemento de destino."/>
    <n v="27570"/>
    <n v="0"/>
    <n v="27570"/>
    <n v="27569"/>
    <n v="27569"/>
    <n v="13919.78"/>
    <n v="13919.78"/>
  </r>
  <r>
    <x v="0"/>
    <x v="5"/>
    <x v="5"/>
    <x v="0"/>
    <s v="12"/>
    <s v="12101"/>
    <s v="Complemento específico."/>
    <n v="61031"/>
    <n v="0"/>
    <n v="61031"/>
    <n v="61031"/>
    <n v="61031"/>
    <n v="30814.21"/>
    <n v="30814.21"/>
  </r>
  <r>
    <x v="0"/>
    <x v="5"/>
    <x v="5"/>
    <x v="0"/>
    <s v="12"/>
    <s v="12103"/>
    <s v="Otros complementos."/>
    <n v="8342"/>
    <n v="0"/>
    <n v="8342"/>
    <n v="8305.6"/>
    <n v="8305.6"/>
    <n v="4689.04"/>
    <n v="4689.04"/>
  </r>
  <r>
    <x v="0"/>
    <x v="5"/>
    <x v="5"/>
    <x v="1"/>
    <s v="20"/>
    <s v="203"/>
    <s v="Arrendamientos de maquinaria, instalaciones y utillaje."/>
    <n v="4500"/>
    <n v="0"/>
    <n v="4500"/>
    <n v="2722.5"/>
    <n v="2722.5"/>
    <n v="600.16"/>
    <n v="600.16"/>
  </r>
  <r>
    <x v="0"/>
    <x v="5"/>
    <x v="5"/>
    <x v="1"/>
    <s v="21"/>
    <s v="213"/>
    <s v="Reparación de maquinaria, instalaciones técnicas y utillaje."/>
    <n v="6100"/>
    <n v="0"/>
    <n v="6100"/>
    <n v="1919"/>
    <n v="1919"/>
    <n v="395.35"/>
    <n v="395.35"/>
  </r>
  <r>
    <x v="0"/>
    <x v="5"/>
    <x v="5"/>
    <x v="1"/>
    <s v="22"/>
    <s v="22001"/>
    <s v="Prensa, revistas, libros y otras publicaciones."/>
    <n v="48000"/>
    <n v="0"/>
    <n v="48000"/>
    <n v="48612.38"/>
    <n v="48612.38"/>
    <n v="21609.360000000001"/>
    <n v="19077.96"/>
  </r>
  <r>
    <x v="0"/>
    <x v="5"/>
    <x v="5"/>
    <x v="1"/>
    <s v="22"/>
    <s v="22602"/>
    <s v="Publicidad y propaganda."/>
    <n v="70000"/>
    <n v="0"/>
    <n v="70000"/>
    <n v="35594.57"/>
    <n v="35594.57"/>
    <n v="35594.19"/>
    <n v="32049.27"/>
  </r>
  <r>
    <x v="0"/>
    <x v="5"/>
    <x v="5"/>
    <x v="1"/>
    <s v="22"/>
    <s v="22699"/>
    <s v="Otros gastos diversos"/>
    <n v="40000"/>
    <n v="0"/>
    <n v="40000"/>
    <n v="762.3"/>
    <n v="762.3"/>
    <n v="0"/>
    <n v="0"/>
  </r>
  <r>
    <x v="0"/>
    <x v="5"/>
    <x v="5"/>
    <x v="1"/>
    <s v="23"/>
    <s v="233"/>
    <s v="Otras indemnizaciones."/>
    <n v="18000"/>
    <n v="0"/>
    <n v="18000"/>
    <n v="7200"/>
    <n v="7200"/>
    <n v="7200"/>
    <n v="7200"/>
  </r>
  <r>
    <x v="0"/>
    <x v="5"/>
    <x v="5"/>
    <x v="2"/>
    <s v="46"/>
    <s v="463"/>
    <s v="A Mancomunidades."/>
    <n v="3100"/>
    <n v="0"/>
    <n v="3100"/>
    <n v="0"/>
    <n v="0"/>
    <n v="0"/>
    <n v="0"/>
  </r>
  <r>
    <x v="0"/>
    <x v="5"/>
    <x v="5"/>
    <x v="2"/>
    <s v="46"/>
    <s v="466"/>
    <s v="A otras Entidades que agrupen municipios."/>
    <n v="46000"/>
    <n v="0"/>
    <n v="46000"/>
    <n v="45275.27"/>
    <n v="45275.27"/>
    <n v="45275.27"/>
    <n v="45275.27"/>
  </r>
  <r>
    <x v="0"/>
    <x v="6"/>
    <x v="6"/>
    <x v="0"/>
    <s v="12"/>
    <s v="12000"/>
    <s v="Sueldos del Grupo A1."/>
    <n v="109750"/>
    <n v="0"/>
    <n v="109750"/>
    <n v="109750"/>
    <n v="109750"/>
    <n v="59373.42"/>
    <n v="59373.42"/>
  </r>
  <r>
    <x v="0"/>
    <x v="6"/>
    <x v="6"/>
    <x v="0"/>
    <s v="12"/>
    <s v="12001"/>
    <s v="Sueldos del Grupo A2."/>
    <n v="44542"/>
    <n v="0"/>
    <n v="44542"/>
    <n v="14847"/>
    <n v="14847"/>
    <n v="7496.33"/>
    <n v="7496.33"/>
  </r>
  <r>
    <x v="0"/>
    <x v="6"/>
    <x v="6"/>
    <x v="0"/>
    <s v="12"/>
    <s v="12003"/>
    <s v="Sueldos del Grupo C1."/>
    <n v="147832"/>
    <n v="0"/>
    <n v="147832"/>
    <n v="136459"/>
    <n v="136459"/>
    <n v="68240.33"/>
    <n v="68240.33"/>
  </r>
  <r>
    <x v="0"/>
    <x v="6"/>
    <x v="6"/>
    <x v="0"/>
    <s v="12"/>
    <s v="12004"/>
    <s v="Sueldos del Grupo C2."/>
    <n v="28916"/>
    <n v="0"/>
    <n v="28916"/>
    <n v="19277"/>
    <n v="19277"/>
    <n v="12524.69"/>
    <n v="12524.69"/>
  </r>
  <r>
    <x v="0"/>
    <x v="6"/>
    <x v="6"/>
    <x v="0"/>
    <s v="12"/>
    <s v="12006"/>
    <s v="Trienios."/>
    <n v="92853"/>
    <n v="0"/>
    <n v="92853"/>
    <n v="92852"/>
    <n v="92852"/>
    <n v="46424.3"/>
    <n v="46424.3"/>
  </r>
  <r>
    <x v="0"/>
    <x v="6"/>
    <x v="6"/>
    <x v="0"/>
    <s v="12"/>
    <s v="12100"/>
    <s v="Complemento de destino."/>
    <n v="217535"/>
    <n v="0"/>
    <n v="217535"/>
    <n v="184906"/>
    <n v="184906"/>
    <n v="96220.32"/>
    <n v="96220.32"/>
  </r>
  <r>
    <x v="0"/>
    <x v="6"/>
    <x v="6"/>
    <x v="0"/>
    <s v="12"/>
    <s v="12101"/>
    <s v="Complemento específico."/>
    <n v="554309"/>
    <n v="0"/>
    <n v="554309"/>
    <n v="471471"/>
    <n v="471471"/>
    <n v="253864.21"/>
    <n v="253864.21"/>
  </r>
  <r>
    <x v="0"/>
    <x v="6"/>
    <x v="6"/>
    <x v="0"/>
    <s v="12"/>
    <s v="12103"/>
    <s v="Otros complementos."/>
    <n v="44233"/>
    <n v="0"/>
    <n v="44233"/>
    <n v="46531.4"/>
    <n v="46531.4"/>
    <n v="24767.87"/>
    <n v="24767.87"/>
  </r>
  <r>
    <x v="0"/>
    <x v="6"/>
    <x v="6"/>
    <x v="0"/>
    <s v="15"/>
    <s v="151"/>
    <s v="Gratificaciones."/>
    <n v="30000"/>
    <n v="6000"/>
    <n v="36000"/>
    <n v="6000"/>
    <n v="6000"/>
    <n v="6000"/>
    <n v="6000"/>
  </r>
  <r>
    <x v="0"/>
    <x v="6"/>
    <x v="6"/>
    <x v="1"/>
    <s v="20"/>
    <s v="203"/>
    <s v="Arrendamientos de maquinaria, instalaciones y utillaje."/>
    <n v="2000"/>
    <n v="0"/>
    <n v="2000"/>
    <n v="726"/>
    <n v="726"/>
    <n v="159.72"/>
    <n v="159.72"/>
  </r>
  <r>
    <x v="0"/>
    <x v="6"/>
    <x v="6"/>
    <x v="1"/>
    <s v="21"/>
    <s v="213"/>
    <s v="Reparación de maquinaria, instalaciones técnicas y utillaje."/>
    <n v="1000"/>
    <n v="0"/>
    <n v="1000"/>
    <n v="357"/>
    <n v="357"/>
    <n v="66.44"/>
    <n v="66.44"/>
  </r>
  <r>
    <x v="0"/>
    <x v="6"/>
    <x v="6"/>
    <x v="1"/>
    <s v="22"/>
    <s v="22602"/>
    <s v="Publicidad y propaganda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55992.75"/>
    <n v="55992.75"/>
    <n v="0"/>
    <n v="0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4423"/>
    <n v="0"/>
    <n v="84423"/>
    <n v="67537"/>
    <n v="67537"/>
    <n v="34099.440000000002"/>
    <n v="34099.440000000002"/>
  </r>
  <r>
    <x v="1"/>
    <x v="7"/>
    <x v="7"/>
    <x v="0"/>
    <s v="12"/>
    <s v="12003"/>
    <s v="Sueldos del Grupo C1."/>
    <n v="45487"/>
    <n v="0"/>
    <n v="45487"/>
    <n v="22742"/>
    <n v="22742"/>
    <n v="11482.74"/>
    <n v="11482.74"/>
  </r>
  <r>
    <x v="1"/>
    <x v="7"/>
    <x v="7"/>
    <x v="0"/>
    <s v="12"/>
    <s v="12006"/>
    <s v="Trienios."/>
    <n v="34133"/>
    <n v="0"/>
    <n v="34133"/>
    <n v="34131"/>
    <n v="34131"/>
    <n v="17464.560000000001"/>
    <n v="17464.560000000001"/>
  </r>
  <r>
    <x v="1"/>
    <x v="7"/>
    <x v="7"/>
    <x v="0"/>
    <s v="12"/>
    <s v="12100"/>
    <s v="Complemento de destino."/>
    <n v="93259"/>
    <n v="0"/>
    <n v="93259"/>
    <n v="69295"/>
    <n v="69295"/>
    <n v="34987.19"/>
    <n v="34987.19"/>
  </r>
  <r>
    <x v="1"/>
    <x v="7"/>
    <x v="7"/>
    <x v="0"/>
    <s v="12"/>
    <s v="12101"/>
    <s v="Complemento específico."/>
    <n v="219972"/>
    <n v="0"/>
    <n v="219972"/>
    <n v="162187"/>
    <n v="162187"/>
    <n v="81887.33"/>
    <n v="81887.33"/>
  </r>
  <r>
    <x v="1"/>
    <x v="7"/>
    <x v="7"/>
    <x v="0"/>
    <s v="12"/>
    <s v="12103"/>
    <s v="Otros complementos."/>
    <n v="17336"/>
    <n v="0"/>
    <n v="17336"/>
    <n v="18201.13"/>
    <n v="18201.13"/>
    <n v="9746.65"/>
    <n v="9746.65"/>
  </r>
  <r>
    <x v="1"/>
    <x v="7"/>
    <x v="7"/>
    <x v="1"/>
    <s v="20"/>
    <s v="203"/>
    <s v="Arrendamientos de maquinaria, instalaciones y utillaje."/>
    <n v="15750"/>
    <n v="0"/>
    <n v="15750"/>
    <n v="9521.5"/>
    <n v="9521.5"/>
    <n v="2090.04"/>
    <n v="2090.04"/>
  </r>
  <r>
    <x v="1"/>
    <x v="7"/>
    <x v="7"/>
    <x v="1"/>
    <s v="22"/>
    <s v="224"/>
    <s v="Primas de seguros."/>
    <n v="40000"/>
    <n v="0"/>
    <n v="40000"/>
    <n v="34752.339999999997"/>
    <n v="34752.339999999997"/>
    <n v="0"/>
    <n v="0"/>
  </r>
  <r>
    <x v="1"/>
    <x v="7"/>
    <x v="7"/>
    <x v="1"/>
    <s v="22"/>
    <s v="225"/>
    <s v="Tributos."/>
    <n v="8100"/>
    <n v="-1000"/>
    <n v="7100"/>
    <n v="0"/>
    <n v="0"/>
    <n v="0"/>
    <n v="0"/>
  </r>
  <r>
    <x v="1"/>
    <x v="7"/>
    <x v="7"/>
    <x v="1"/>
    <s v="22"/>
    <s v="22602"/>
    <s v="Publicidad y propaganda."/>
    <n v="15000"/>
    <n v="0"/>
    <n v="15000"/>
    <n v="14520"/>
    <n v="14520"/>
    <n v="14520"/>
    <n v="14520"/>
  </r>
  <r>
    <x v="1"/>
    <x v="7"/>
    <x v="7"/>
    <x v="1"/>
    <s v="22"/>
    <s v="22699"/>
    <s v="Otros gastos diversos"/>
    <n v="46000"/>
    <n v="0"/>
    <n v="46000"/>
    <n v="27336.19"/>
    <n v="27336.19"/>
    <n v="6543.05"/>
    <n v="6543.05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56.1"/>
    <n v="56.1"/>
    <n v="56.1"/>
    <n v="56.1"/>
  </r>
  <r>
    <x v="1"/>
    <x v="7"/>
    <x v="7"/>
    <x v="1"/>
    <s v="23"/>
    <s v="23120"/>
    <s v="Locomoción del personal no directivo."/>
    <n v="1000"/>
    <n v="0"/>
    <n v="1000"/>
    <n v="222.55"/>
    <n v="222.55"/>
    <n v="222.55"/>
    <n v="222.55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700000"/>
    <n v="700000"/>
    <n v="0"/>
    <n v="0"/>
  </r>
  <r>
    <x v="1"/>
    <x v="7"/>
    <x v="7"/>
    <x v="3"/>
    <s v="61"/>
    <s v="619"/>
    <s v="Otras inver de reposic en infraest y bienes dest al uso gral"/>
    <n v="65000"/>
    <n v="2520.84"/>
    <n v="67520.84"/>
    <n v="50416.67"/>
    <n v="50416.67"/>
    <n v="27729.19"/>
    <n v="27729.19"/>
  </r>
  <r>
    <x v="1"/>
    <x v="7"/>
    <x v="7"/>
    <x v="4"/>
    <s v="74"/>
    <s v="74905"/>
    <s v="Transf de capital a VIVA"/>
    <n v="5323000"/>
    <n v="0"/>
    <n v="5323000"/>
    <n v="5322214.45"/>
    <n v="5322214.45"/>
    <n v="0"/>
    <n v="0"/>
  </r>
  <r>
    <x v="1"/>
    <x v="7"/>
    <x v="7"/>
    <x v="5"/>
    <s v="82"/>
    <s v="82190"/>
    <s v="Préstamo participativo a Sociedad Valladolid Alta Velocidad"/>
    <n v="0"/>
    <n v="0"/>
    <n v="0"/>
    <n v="0"/>
    <n v="0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7"/>
    <x v="7"/>
    <x v="5"/>
    <s v="85"/>
    <s v="85090"/>
    <s v="Adq. de una acción de la empresa pública SOMACYL"/>
    <n v="0"/>
    <n v="1000"/>
    <n v="1000"/>
    <n v="904.75"/>
    <n v="904.75"/>
    <n v="904.75"/>
    <n v="0"/>
  </r>
  <r>
    <x v="1"/>
    <x v="8"/>
    <x v="8"/>
    <x v="0"/>
    <s v="12"/>
    <s v="12000"/>
    <s v="Sueldos del Grupo A1."/>
    <n v="261713"/>
    <n v="0"/>
    <n v="261713"/>
    <n v="219499"/>
    <n v="219499"/>
    <n v="112423.11"/>
    <n v="112423.11"/>
  </r>
  <r>
    <x v="1"/>
    <x v="8"/>
    <x v="8"/>
    <x v="0"/>
    <s v="12"/>
    <s v="12001"/>
    <s v="Sueldos del Grupo A2."/>
    <n v="29736"/>
    <n v="0"/>
    <n v="29736"/>
    <n v="29694"/>
    <n v="29694"/>
    <n v="14992.66"/>
    <n v="14992.66"/>
  </r>
  <r>
    <x v="1"/>
    <x v="8"/>
    <x v="8"/>
    <x v="0"/>
    <s v="12"/>
    <s v="12003"/>
    <s v="Sueldos del Grupo C1."/>
    <n v="147863"/>
    <n v="0"/>
    <n v="147863"/>
    <n v="146061"/>
    <n v="146061"/>
    <n v="70684.740000000005"/>
    <n v="70684.740000000005"/>
  </r>
  <r>
    <x v="1"/>
    <x v="8"/>
    <x v="8"/>
    <x v="0"/>
    <s v="12"/>
    <s v="12004"/>
    <s v="Sueldos del Grupo C2."/>
    <n v="38555"/>
    <n v="0"/>
    <n v="38555"/>
    <n v="28916"/>
    <n v="28916"/>
    <n v="16496.09"/>
    <n v="16496.09"/>
  </r>
  <r>
    <x v="1"/>
    <x v="8"/>
    <x v="8"/>
    <x v="0"/>
    <s v="12"/>
    <s v="12006"/>
    <s v="Trienios."/>
    <n v="104833"/>
    <n v="0"/>
    <n v="104833"/>
    <n v="104831"/>
    <n v="104831"/>
    <n v="53781.41"/>
    <n v="53781.41"/>
  </r>
  <r>
    <x v="1"/>
    <x v="8"/>
    <x v="8"/>
    <x v="0"/>
    <s v="12"/>
    <s v="12100"/>
    <s v="Complemento de destino."/>
    <n v="291783"/>
    <n v="0"/>
    <n v="291783"/>
    <n v="260982"/>
    <n v="260982"/>
    <n v="132303.65"/>
    <n v="132303.65"/>
  </r>
  <r>
    <x v="1"/>
    <x v="8"/>
    <x v="8"/>
    <x v="0"/>
    <s v="12"/>
    <s v="12101"/>
    <s v="Complemento específico."/>
    <n v="722391"/>
    <n v="0"/>
    <n v="722391"/>
    <n v="640015"/>
    <n v="640015"/>
    <n v="334914.03999999998"/>
    <n v="334914.03999999998"/>
  </r>
  <r>
    <x v="1"/>
    <x v="8"/>
    <x v="8"/>
    <x v="0"/>
    <s v="12"/>
    <s v="12103"/>
    <s v="Otros complementos."/>
    <n v="52868"/>
    <n v="0"/>
    <n v="52868"/>
    <n v="56151.92"/>
    <n v="56151.92"/>
    <n v="30846.42"/>
    <n v="30846.42"/>
  </r>
  <r>
    <x v="1"/>
    <x v="8"/>
    <x v="8"/>
    <x v="0"/>
    <s v="13"/>
    <s v="13000"/>
    <s v="Retribuciones básicas."/>
    <n v="34527"/>
    <n v="0"/>
    <n v="34527"/>
    <n v="34526"/>
    <n v="34526"/>
    <n v="17432.169999999998"/>
    <n v="17432.169999999998"/>
  </r>
  <r>
    <x v="1"/>
    <x v="8"/>
    <x v="8"/>
    <x v="0"/>
    <s v="13"/>
    <s v="13002"/>
    <s v="Otras remuneraciones."/>
    <n v="29176"/>
    <n v="0"/>
    <n v="29176"/>
    <n v="27975.4"/>
    <n v="27975.4"/>
    <n v="16221.81"/>
    <n v="16221.81"/>
  </r>
  <r>
    <x v="1"/>
    <x v="8"/>
    <x v="8"/>
    <x v="0"/>
    <s v="13"/>
    <s v="131"/>
    <s v="Laboral temporal."/>
    <n v="0"/>
    <n v="0"/>
    <n v="0"/>
    <n v="1200"/>
    <n v="1200"/>
    <n v="172.57"/>
    <n v="172.57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0"/>
    <s v="206"/>
    <s v="Arrendamientos de equipos para procesos de información."/>
    <n v="9000"/>
    <n v="0"/>
    <n v="9000"/>
    <n v="7952"/>
    <n v="7952"/>
    <n v="6776"/>
    <n v="6776"/>
  </r>
  <r>
    <x v="1"/>
    <x v="8"/>
    <x v="8"/>
    <x v="1"/>
    <s v="22"/>
    <s v="22602"/>
    <s v="Publicidad y propaganda."/>
    <n v="1000"/>
    <n v="0"/>
    <n v="1000"/>
    <n v="147.6"/>
    <n v="147.6"/>
    <n v="147.6"/>
    <n v="9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276.76"/>
    <n v="276.76"/>
    <n v="104.31"/>
    <n v="46.13"/>
  </r>
  <r>
    <x v="1"/>
    <x v="8"/>
    <x v="8"/>
    <x v="1"/>
    <s v="22"/>
    <s v="22706"/>
    <s v="Estudios y trabajos técnicos."/>
    <n v="72000"/>
    <n v="0"/>
    <n v="72000"/>
    <n v="34545.5"/>
    <n v="34545.5"/>
    <n v="12231.98"/>
    <n v="12231.98"/>
  </r>
  <r>
    <x v="1"/>
    <x v="8"/>
    <x v="8"/>
    <x v="1"/>
    <s v="22"/>
    <s v="22799"/>
    <s v="Otros trabajos realizados por otras empresas y profes."/>
    <n v="20000"/>
    <n v="0"/>
    <n v="20000"/>
    <n v="18183.28"/>
    <n v="18183.28"/>
    <n v="0"/>
    <n v="0"/>
  </r>
  <r>
    <x v="1"/>
    <x v="8"/>
    <x v="8"/>
    <x v="3"/>
    <s v="60"/>
    <s v="600"/>
    <s v="Inversiones en terrenos."/>
    <n v="206000"/>
    <n v="47499.97"/>
    <n v="253499.97"/>
    <n v="7310.43"/>
    <n v="7310.43"/>
    <n v="1260.43"/>
    <n v="0"/>
  </r>
  <r>
    <x v="1"/>
    <x v="8"/>
    <x v="8"/>
    <x v="3"/>
    <s v="60"/>
    <s v="609"/>
    <s v="Otras invers nuevas en infraest y bienes dest al uso gral"/>
    <n v="2286000"/>
    <n v="3257674.02"/>
    <n v="5543674.0199999996"/>
    <n v="3580327.18"/>
    <n v="1728465.02"/>
    <n v="718974.12"/>
    <n v="608020.88"/>
  </r>
  <r>
    <x v="1"/>
    <x v="8"/>
    <x v="8"/>
    <x v="3"/>
    <s v="61"/>
    <s v="619"/>
    <s v="Otras inver de reposic en infraest y bienes dest al uso gral"/>
    <n v="2801000"/>
    <n v="1115097.08"/>
    <n v="3916097.08"/>
    <n v="3420029.5"/>
    <n v="2698221.37"/>
    <n v="460844.23"/>
    <n v="460091.88"/>
  </r>
  <r>
    <x v="1"/>
    <x v="8"/>
    <x v="8"/>
    <x v="3"/>
    <s v="64"/>
    <s v="641"/>
    <s v="Gastos en aplicaciones informáticas."/>
    <n v="0"/>
    <n v="72033.48"/>
    <n v="72033.48"/>
    <n v="72033.48"/>
    <n v="72033.48"/>
    <n v="0"/>
    <n v="0"/>
  </r>
  <r>
    <x v="1"/>
    <x v="8"/>
    <x v="8"/>
    <x v="4"/>
    <s v="77"/>
    <s v="77301"/>
    <s v="Subvención Real Valladolid SAD"/>
    <n v="0"/>
    <n v="0"/>
    <n v="0"/>
    <n v="0"/>
    <n v="0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7539"/>
    <n v="0"/>
    <n v="67539"/>
    <n v="34769"/>
    <n v="34769"/>
    <n v="34099.440000000002"/>
    <n v="34099.440000000002"/>
  </r>
  <r>
    <x v="1"/>
    <x v="9"/>
    <x v="9"/>
    <x v="0"/>
    <s v="12"/>
    <s v="12001"/>
    <s v="Sueldos del Grupo A2."/>
    <n v="14847"/>
    <n v="0"/>
    <n v="14847"/>
    <n v="14847"/>
    <n v="14847"/>
    <n v="5521.98"/>
    <n v="5521.98"/>
  </r>
  <r>
    <x v="1"/>
    <x v="9"/>
    <x v="9"/>
    <x v="0"/>
    <s v="12"/>
    <s v="12003"/>
    <s v="Sueldos del Grupo C1."/>
    <n v="45487"/>
    <n v="0"/>
    <n v="45487"/>
    <n v="45486"/>
    <n v="45486"/>
    <n v="22770.31"/>
    <n v="22770.31"/>
  </r>
  <r>
    <x v="1"/>
    <x v="9"/>
    <x v="9"/>
    <x v="0"/>
    <s v="12"/>
    <s v="12006"/>
    <s v="Trienios."/>
    <n v="22168"/>
    <n v="0"/>
    <n v="22168"/>
    <n v="22167"/>
    <n v="22167"/>
    <n v="16192.33"/>
    <n v="16192.33"/>
  </r>
  <r>
    <x v="1"/>
    <x v="9"/>
    <x v="9"/>
    <x v="0"/>
    <s v="12"/>
    <s v="12100"/>
    <s v="Complemento de destino."/>
    <n v="73903"/>
    <n v="0"/>
    <n v="73903"/>
    <n v="51108"/>
    <n v="51108"/>
    <n v="36218.6"/>
    <n v="36218.6"/>
  </r>
  <r>
    <x v="1"/>
    <x v="9"/>
    <x v="9"/>
    <x v="0"/>
    <s v="12"/>
    <s v="12101"/>
    <s v="Complemento específico."/>
    <n v="175790"/>
    <n v="0"/>
    <n v="175790"/>
    <n v="117316"/>
    <n v="117316"/>
    <n v="93021.73"/>
    <n v="93021.73"/>
  </r>
  <r>
    <x v="1"/>
    <x v="9"/>
    <x v="9"/>
    <x v="0"/>
    <s v="12"/>
    <s v="12103"/>
    <s v="Otros complementos."/>
    <n v="10531"/>
    <n v="0"/>
    <n v="10531"/>
    <n v="11747.8"/>
    <n v="11747.8"/>
    <n v="9225.65"/>
    <n v="9225.65"/>
  </r>
  <r>
    <x v="1"/>
    <x v="9"/>
    <x v="9"/>
    <x v="1"/>
    <s v="20"/>
    <s v="203"/>
    <s v="Arrendamientos de maquinaria, instalaciones y utillaje."/>
    <n v="2000"/>
    <n v="0"/>
    <n v="2000"/>
    <n v="1600"/>
    <n v="1600"/>
    <n v="176.96"/>
    <n v="176.96"/>
  </r>
  <r>
    <x v="1"/>
    <x v="9"/>
    <x v="9"/>
    <x v="1"/>
    <s v="21"/>
    <s v="213"/>
    <s v="Reparación de maquinaria, instalaciones técnicas y utillaje."/>
    <n v="5575"/>
    <n v="0"/>
    <n v="5575"/>
    <n v="5000"/>
    <n v="5000"/>
    <n v="364.76"/>
    <n v="364.76"/>
  </r>
  <r>
    <x v="1"/>
    <x v="9"/>
    <x v="9"/>
    <x v="1"/>
    <s v="22"/>
    <s v="224"/>
    <s v="Primas de seguros."/>
    <n v="691500"/>
    <n v="0"/>
    <n v="691500"/>
    <n v="425122.97"/>
    <n v="425122.97"/>
    <n v="295584.76"/>
    <n v="295584.76"/>
  </r>
  <r>
    <x v="1"/>
    <x v="9"/>
    <x v="9"/>
    <x v="1"/>
    <s v="22"/>
    <s v="225"/>
    <s v="Tributos."/>
    <n v="6000"/>
    <n v="0"/>
    <n v="6000"/>
    <n v="563.80999999999995"/>
    <n v="563.80999999999995"/>
    <n v="563.80999999999995"/>
    <n v="563.80999999999995"/>
  </r>
  <r>
    <x v="1"/>
    <x v="9"/>
    <x v="9"/>
    <x v="1"/>
    <s v="22"/>
    <s v="22602"/>
    <s v="Publicidad y propaganda."/>
    <n v="1000"/>
    <n v="0"/>
    <n v="1000"/>
    <n v="55.2"/>
    <n v="55.2"/>
    <n v="55.2"/>
    <n v="55.2"/>
  </r>
  <r>
    <x v="1"/>
    <x v="9"/>
    <x v="9"/>
    <x v="1"/>
    <s v="22"/>
    <s v="22604"/>
    <s v="Jurídicos, contenciosos."/>
    <n v="8000"/>
    <n v="0"/>
    <n v="8000"/>
    <n v="559.96"/>
    <n v="559.96"/>
    <n v="559.96"/>
    <n v="559.96"/>
  </r>
  <r>
    <x v="1"/>
    <x v="9"/>
    <x v="9"/>
    <x v="1"/>
    <s v="22"/>
    <s v="22699"/>
    <s v="Otros gastos diversos"/>
    <n v="35000"/>
    <n v="0"/>
    <n v="35000"/>
    <n v="18115.12"/>
    <n v="18115.12"/>
    <n v="17777.12"/>
    <n v="17777.12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0"/>
    <n v="40376.49"/>
    <n v="40376.49"/>
    <n v="40376.49"/>
    <n v="40376.49"/>
    <n v="0"/>
    <n v="0"/>
  </r>
  <r>
    <x v="1"/>
    <x v="9"/>
    <x v="9"/>
    <x v="5"/>
    <s v="83"/>
    <s v="83000"/>
    <s v="Anuncios por cuenta de particulares"/>
    <n v="6000"/>
    <n v="0"/>
    <n v="6000"/>
    <n v="85.2"/>
    <n v="85.2"/>
    <n v="85.2"/>
    <n v="85.2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59096"/>
    <n v="0"/>
    <n v="59096"/>
    <n v="50654"/>
    <n v="50654"/>
    <n v="24358.95"/>
    <n v="24358.95"/>
  </r>
  <r>
    <x v="1"/>
    <x v="10"/>
    <x v="10"/>
    <x v="0"/>
    <s v="12"/>
    <s v="12001"/>
    <s v="Sueldos del Grupo A2."/>
    <n v="37119"/>
    <n v="0"/>
    <n v="37119"/>
    <n v="29694"/>
    <n v="29694"/>
    <n v="14992.66"/>
    <n v="14992.66"/>
  </r>
  <r>
    <x v="1"/>
    <x v="10"/>
    <x v="10"/>
    <x v="0"/>
    <s v="12"/>
    <s v="12004"/>
    <s v="Sueldos del Grupo C2."/>
    <n v="19278"/>
    <n v="0"/>
    <n v="19278"/>
    <n v="19277"/>
    <n v="19277"/>
    <n v="7658.13"/>
    <n v="7658.13"/>
  </r>
  <r>
    <x v="1"/>
    <x v="10"/>
    <x v="10"/>
    <x v="0"/>
    <s v="12"/>
    <s v="12006"/>
    <s v="Trienios."/>
    <n v="8872"/>
    <n v="0"/>
    <n v="8872"/>
    <n v="8872"/>
    <n v="8872"/>
    <n v="4433.6000000000004"/>
    <n v="4433.6000000000004"/>
  </r>
  <r>
    <x v="1"/>
    <x v="10"/>
    <x v="10"/>
    <x v="0"/>
    <s v="12"/>
    <s v="12100"/>
    <s v="Complemento de destino."/>
    <n v="68967"/>
    <n v="0"/>
    <n v="68967"/>
    <n v="61320"/>
    <n v="61320"/>
    <n v="29311.45"/>
    <n v="29311.45"/>
  </r>
  <r>
    <x v="1"/>
    <x v="10"/>
    <x v="10"/>
    <x v="0"/>
    <s v="12"/>
    <s v="12101"/>
    <s v="Complemento específico."/>
    <n v="172258"/>
    <n v="0"/>
    <n v="172258"/>
    <n v="152431"/>
    <n v="152431"/>
    <n v="72783.360000000001"/>
    <n v="72783.360000000001"/>
  </r>
  <r>
    <x v="1"/>
    <x v="10"/>
    <x v="10"/>
    <x v="0"/>
    <s v="12"/>
    <s v="12103"/>
    <s v="Otros complementos."/>
    <n v="5982"/>
    <n v="0"/>
    <n v="5982"/>
    <n v="6521.8"/>
    <n v="6521.8"/>
    <n v="3536.23"/>
    <n v="3536.23"/>
  </r>
  <r>
    <x v="1"/>
    <x v="10"/>
    <x v="10"/>
    <x v="0"/>
    <s v="13"/>
    <s v="13000"/>
    <s v="Retribuciones básicas."/>
    <n v="793911"/>
    <n v="0"/>
    <n v="793911"/>
    <n v="669492"/>
    <n v="669492"/>
    <n v="283852.36"/>
    <n v="283852.36"/>
  </r>
  <r>
    <x v="1"/>
    <x v="10"/>
    <x v="10"/>
    <x v="0"/>
    <s v="13"/>
    <s v="13001"/>
    <s v="Horas extraordinarias"/>
    <n v="0"/>
    <n v="0"/>
    <n v="0"/>
    <n v="33350"/>
    <n v="33350"/>
    <n v="17681.98"/>
    <n v="17681.98"/>
  </r>
  <r>
    <x v="1"/>
    <x v="10"/>
    <x v="10"/>
    <x v="0"/>
    <s v="13"/>
    <s v="13002"/>
    <s v="Otras remuneraciones."/>
    <n v="768146"/>
    <n v="0"/>
    <n v="768146"/>
    <n v="614841.62"/>
    <n v="614841.62"/>
    <n v="297322.34000000003"/>
    <n v="297322.34000000003"/>
  </r>
  <r>
    <x v="1"/>
    <x v="10"/>
    <x v="10"/>
    <x v="0"/>
    <s v="13"/>
    <s v="131"/>
    <s v="Laboral temporal."/>
    <n v="0"/>
    <n v="0"/>
    <n v="0"/>
    <n v="188839"/>
    <n v="188839"/>
    <n v="185934.97"/>
    <n v="185934.97"/>
  </r>
  <r>
    <x v="1"/>
    <x v="10"/>
    <x v="10"/>
    <x v="1"/>
    <s v="20"/>
    <s v="203"/>
    <s v="Arrendamientos de maquinaria, instalaciones y utillaje."/>
    <n v="10000"/>
    <n v="0"/>
    <n v="10000"/>
    <n v="2090"/>
    <n v="2090"/>
    <n v="847"/>
    <n v="605"/>
  </r>
  <r>
    <x v="1"/>
    <x v="10"/>
    <x v="10"/>
    <x v="1"/>
    <s v="21"/>
    <s v="212"/>
    <s v="Reparación de edificios y otras construcciones."/>
    <n v="70000"/>
    <n v="0"/>
    <n v="70000"/>
    <n v="40356.370000000003"/>
    <n v="25368.95"/>
    <n v="13052.78"/>
    <n v="12320.98"/>
  </r>
  <r>
    <x v="1"/>
    <x v="10"/>
    <x v="10"/>
    <x v="1"/>
    <s v="21"/>
    <s v="213"/>
    <s v="Reparación de maquinaria, instalaciones técnicas y utillaje."/>
    <n v="50000"/>
    <n v="0"/>
    <n v="50000"/>
    <n v="55552.51"/>
    <n v="49852.92"/>
    <n v="30063.68"/>
    <n v="28532"/>
  </r>
  <r>
    <x v="1"/>
    <x v="10"/>
    <x v="10"/>
    <x v="1"/>
    <s v="21"/>
    <s v="214"/>
    <s v="Reparación de elementos de transporte."/>
    <n v="15000"/>
    <n v="0"/>
    <n v="15000"/>
    <n v="10094.48"/>
    <n v="3963.65"/>
    <n v="3963.65"/>
    <n v="3098.83"/>
  </r>
  <r>
    <x v="1"/>
    <x v="10"/>
    <x v="10"/>
    <x v="1"/>
    <s v="22"/>
    <s v="22100"/>
    <s v="Energía eléctrica."/>
    <n v="250000"/>
    <n v="0"/>
    <n v="250000"/>
    <n v="250000"/>
    <n v="250000"/>
    <n v="52985.22"/>
    <n v="52985.22"/>
  </r>
  <r>
    <x v="1"/>
    <x v="10"/>
    <x v="10"/>
    <x v="1"/>
    <s v="22"/>
    <s v="22102"/>
    <s v="Gas."/>
    <n v="77000"/>
    <n v="0"/>
    <n v="77000"/>
    <n v="55000"/>
    <n v="55000"/>
    <n v="39134.92"/>
    <n v="39134.92"/>
  </r>
  <r>
    <x v="1"/>
    <x v="10"/>
    <x v="10"/>
    <x v="1"/>
    <s v="22"/>
    <s v="22103"/>
    <s v="Combustibles y carburantes."/>
    <n v="20000"/>
    <n v="0"/>
    <n v="20000"/>
    <n v="27000"/>
    <n v="27000"/>
    <n v="7480.09"/>
    <n v="7257.98"/>
  </r>
  <r>
    <x v="1"/>
    <x v="10"/>
    <x v="10"/>
    <x v="1"/>
    <s v="22"/>
    <s v="22104"/>
    <s v="Vestuario."/>
    <n v="35000"/>
    <n v="0"/>
    <n v="35000"/>
    <n v="0"/>
    <n v="0"/>
    <n v="0"/>
    <n v="0"/>
  </r>
  <r>
    <x v="1"/>
    <x v="10"/>
    <x v="10"/>
    <x v="1"/>
    <s v="22"/>
    <s v="22199"/>
    <s v="Otros suministros."/>
    <n v="0"/>
    <n v="0"/>
    <n v="0"/>
    <n v="45472.28"/>
    <n v="45472.28"/>
    <n v="45472.28"/>
    <n v="45472.28"/>
  </r>
  <r>
    <x v="1"/>
    <x v="10"/>
    <x v="10"/>
    <x v="1"/>
    <s v="22"/>
    <s v="225"/>
    <s v="Tributos."/>
    <n v="2000"/>
    <n v="0"/>
    <n v="2000"/>
    <n v="1900"/>
    <n v="1900"/>
    <n v="300.05"/>
    <n v="300.05"/>
  </r>
  <r>
    <x v="1"/>
    <x v="10"/>
    <x v="10"/>
    <x v="1"/>
    <s v="22"/>
    <s v="22699"/>
    <s v="Otros gastos diversos"/>
    <n v="3000"/>
    <n v="0"/>
    <n v="3000"/>
    <n v="855.66"/>
    <n v="855.66"/>
    <n v="413.52"/>
    <n v="413.52"/>
  </r>
  <r>
    <x v="1"/>
    <x v="10"/>
    <x v="10"/>
    <x v="1"/>
    <s v="22"/>
    <s v="22700"/>
    <s v="Limpieza y aseo."/>
    <n v="320000"/>
    <n v="0"/>
    <n v="320000"/>
    <n v="314871.59000000003"/>
    <n v="314871.59000000003"/>
    <n v="108762.92"/>
    <n v="108762.92"/>
  </r>
  <r>
    <x v="1"/>
    <x v="10"/>
    <x v="10"/>
    <x v="1"/>
    <s v="22"/>
    <s v="22799"/>
    <s v="Otros trabajos realizados por otras empresas y profes."/>
    <n v="36000"/>
    <n v="0"/>
    <n v="36000"/>
    <n v="11985.62"/>
    <n v="11985.62"/>
    <n v="5392.49"/>
    <n v="5392.49"/>
  </r>
  <r>
    <x v="1"/>
    <x v="10"/>
    <x v="10"/>
    <x v="3"/>
    <s v="62"/>
    <s v="623"/>
    <s v="Maquinaria, instalaciones técnicas y utillaje."/>
    <n v="0"/>
    <n v="19807.060000000001"/>
    <n v="19807.060000000001"/>
    <n v="19807.060000000001"/>
    <n v="19807.060000000001"/>
    <n v="18552.72"/>
    <n v="18552.72"/>
  </r>
  <r>
    <x v="1"/>
    <x v="10"/>
    <x v="10"/>
    <x v="3"/>
    <s v="62"/>
    <s v="624"/>
    <s v="Elementos de transporte."/>
    <n v="0"/>
    <n v="35894.93"/>
    <n v="35894.93"/>
    <n v="35894.93"/>
    <n v="35894.93"/>
    <n v="35894.93"/>
    <n v="35894.93"/>
  </r>
  <r>
    <x v="1"/>
    <x v="10"/>
    <x v="10"/>
    <x v="3"/>
    <s v="63"/>
    <s v="632"/>
    <s v="Edificios y otras construcciones."/>
    <n v="0"/>
    <n v="1322459.08"/>
    <n v="1322459.08"/>
    <n v="411073.49"/>
    <n v="411073.49"/>
    <n v="235238.52"/>
    <n v="235238.52"/>
  </r>
  <r>
    <x v="1"/>
    <x v="10"/>
    <x v="10"/>
    <x v="3"/>
    <s v="63"/>
    <s v="633"/>
    <s v="Maquinaria, instalaciones técnicas y utillaje."/>
    <n v="0"/>
    <n v="0"/>
    <n v="0"/>
    <n v="0"/>
    <n v="0"/>
    <n v="0"/>
    <n v="0"/>
  </r>
  <r>
    <x v="2"/>
    <x v="11"/>
    <x v="11"/>
    <x v="2"/>
    <s v="41"/>
    <s v="412"/>
    <s v="Transf. corriente a la F.M. Deportes"/>
    <n v="9155765"/>
    <n v="0"/>
    <n v="9155765"/>
    <n v="9155765"/>
    <n v="9155765"/>
    <n v="4577882.54"/>
    <n v="4577882.54"/>
  </r>
  <r>
    <x v="2"/>
    <x v="11"/>
    <x v="11"/>
    <x v="2"/>
    <s v="47"/>
    <s v="473"/>
    <s v="Transferencias a Sociedades Anónimas Deportivas"/>
    <n v="86000"/>
    <n v="0"/>
    <n v="86000"/>
    <n v="84141.69"/>
    <n v="84141.69"/>
    <n v="84141.69"/>
    <n v="84141.69"/>
  </r>
  <r>
    <x v="2"/>
    <x v="11"/>
    <x v="11"/>
    <x v="2"/>
    <s v="48"/>
    <s v="48904"/>
    <s v="Transf. Club Deportivo Atletismo Valladolid"/>
    <n v="23000"/>
    <n v="0"/>
    <n v="23000"/>
    <n v="22950"/>
    <n v="22950"/>
    <n v="22950"/>
    <n v="22950"/>
  </r>
  <r>
    <x v="2"/>
    <x v="11"/>
    <x v="11"/>
    <x v="2"/>
    <s v="48"/>
    <s v="48905"/>
    <s v="Transf. Club Deportivo Parquesol Fútbol Femenino"/>
    <n v="16800"/>
    <n v="0"/>
    <n v="16800"/>
    <n v="16800"/>
    <n v="16800"/>
    <n v="16800"/>
    <n v="16800"/>
  </r>
  <r>
    <x v="2"/>
    <x v="11"/>
    <x v="11"/>
    <x v="2"/>
    <s v="48"/>
    <s v="48906"/>
    <s v="Transf. Real Valladolid Baloncesto"/>
    <n v="170450"/>
    <n v="0"/>
    <n v="170450"/>
    <n v="169750"/>
    <n v="169750"/>
    <n v="169750"/>
    <n v="169750"/>
  </r>
  <r>
    <x v="2"/>
    <x v="11"/>
    <x v="11"/>
    <x v="2"/>
    <s v="48"/>
    <s v="48907"/>
    <s v="Transf. Club Deportivo Valladolid Rugby Asociación Club"/>
    <n v="101350"/>
    <n v="0"/>
    <n v="101350"/>
    <n v="100850"/>
    <n v="100850"/>
    <n v="100850"/>
    <n v="100850"/>
  </r>
  <r>
    <x v="2"/>
    <x v="11"/>
    <x v="11"/>
    <x v="2"/>
    <s v="48"/>
    <s v="48908"/>
    <s v="Transf. Club Deportivo Patinaje en Línea Valladollid"/>
    <n v="50050"/>
    <n v="0"/>
    <n v="50050"/>
    <n v="49700"/>
    <n v="49700"/>
    <n v="49700"/>
    <n v="49700"/>
  </r>
  <r>
    <x v="2"/>
    <x v="11"/>
    <x v="11"/>
    <x v="2"/>
    <s v="48"/>
    <s v="48909"/>
    <s v="Transf. Club Deportivo Balonmano Aula"/>
    <n v="100300"/>
    <n v="0"/>
    <n v="100300"/>
    <n v="99800"/>
    <n v="99800"/>
    <n v="99800"/>
    <n v="99800"/>
  </r>
  <r>
    <x v="2"/>
    <x v="11"/>
    <x v="11"/>
    <x v="2"/>
    <s v="48"/>
    <s v="48910"/>
    <s v="Transf. Club Deportivo Valladolid Tenis de Mesa"/>
    <n v="0"/>
    <n v="0"/>
    <n v="0"/>
    <n v="562.5"/>
    <n v="562.5"/>
    <n v="562.5"/>
    <n v="562.5"/>
  </r>
  <r>
    <x v="2"/>
    <x v="11"/>
    <x v="11"/>
    <x v="2"/>
    <s v="48"/>
    <s v="48911"/>
    <s v="Transf. Club Deportivo Universidad Voley Femenino"/>
    <n v="6512"/>
    <n v="0"/>
    <n v="6512"/>
    <n v="6462"/>
    <n v="6462"/>
    <n v="6462"/>
    <n v="6462"/>
  </r>
  <r>
    <x v="2"/>
    <x v="11"/>
    <x v="11"/>
    <x v="2"/>
    <s v="48"/>
    <s v="48912"/>
    <s v="Transf. Club Deportivo Valladolid Club de Esgrima"/>
    <n v="20450"/>
    <n v="0"/>
    <n v="20450"/>
    <n v="20425"/>
    <n v="20425"/>
    <n v="20425"/>
    <n v="20425"/>
  </r>
  <r>
    <x v="2"/>
    <x v="11"/>
    <x v="11"/>
    <x v="2"/>
    <s v="48"/>
    <s v="48913"/>
    <s v="Transf. Club Deportivo Baloncesto en silla de ruedas"/>
    <n v="30775"/>
    <n v="0"/>
    <n v="30775"/>
    <n v="30575"/>
    <n v="30575"/>
    <n v="30575"/>
    <n v="30575"/>
  </r>
  <r>
    <x v="2"/>
    <x v="11"/>
    <x v="11"/>
    <x v="2"/>
    <s v="48"/>
    <s v="48914"/>
    <s v="Transf. Club Deportivo Balonmano Atlético Valladolid"/>
    <n v="170450"/>
    <n v="0"/>
    <n v="170450"/>
    <n v="169750"/>
    <n v="169750"/>
    <n v="169750"/>
    <n v="169750"/>
  </r>
  <r>
    <x v="2"/>
    <x v="11"/>
    <x v="11"/>
    <x v="2"/>
    <s v="48"/>
    <s v="48915"/>
    <s v="Transf. Club Deportivo Boxeo Valladolid"/>
    <n v="6000"/>
    <n v="0"/>
    <n v="6000"/>
    <n v="6000"/>
    <n v="6000"/>
    <n v="6000"/>
    <n v="6000"/>
  </r>
  <r>
    <x v="2"/>
    <x v="11"/>
    <x v="11"/>
    <x v="2"/>
    <s v="48"/>
    <s v="48916"/>
    <s v="Transf. Club Deportivo El Salvador Rugby"/>
    <n v="111350"/>
    <n v="0"/>
    <n v="111350"/>
    <n v="110350"/>
    <n v="110350"/>
    <n v="110350"/>
    <n v="110350"/>
  </r>
  <r>
    <x v="2"/>
    <x v="11"/>
    <x v="11"/>
    <x v="2"/>
    <s v="48"/>
    <s v="48917"/>
    <s v="Transf. Club Deportivo Cisne Piragüismo"/>
    <n v="6775"/>
    <n v="0"/>
    <n v="6775"/>
    <n v="6725"/>
    <n v="6725"/>
    <n v="6725"/>
    <n v="6725"/>
  </r>
  <r>
    <x v="2"/>
    <x v="11"/>
    <x v="11"/>
    <x v="2"/>
    <s v="48"/>
    <s v="48918"/>
    <s v="Transf. Club Deportivo Hand Vall"/>
    <n v="14650"/>
    <n v="0"/>
    <n v="14650"/>
    <n v="14600"/>
    <n v="14600"/>
    <n v="14600"/>
    <n v="14600"/>
  </r>
  <r>
    <x v="2"/>
    <x v="11"/>
    <x v="11"/>
    <x v="2"/>
    <s v="48"/>
    <s v="48919"/>
    <s v="Transf. Club Deportivo Rolling Lemons"/>
    <n v="6775"/>
    <n v="0"/>
    <n v="6775"/>
    <n v="6725"/>
    <n v="6725"/>
    <n v="6725"/>
    <n v="6725"/>
  </r>
  <r>
    <x v="2"/>
    <x v="11"/>
    <x v="11"/>
    <x v="2"/>
    <s v="48"/>
    <s v="48920"/>
    <s v="Transf. Club Deportivo Real Sociedad Hípica  (pádel)"/>
    <n v="3387"/>
    <n v="0"/>
    <n v="3387"/>
    <n v="3362"/>
    <n v="3362"/>
    <n v="3362"/>
    <n v="3362"/>
  </r>
  <r>
    <x v="2"/>
    <x v="11"/>
    <x v="11"/>
    <x v="2"/>
    <s v="48"/>
    <s v="48993"/>
    <s v="Transf. Club Deportivo ESTRIVALL"/>
    <n v="6100"/>
    <n v="0"/>
    <n v="6100"/>
    <n v="6000"/>
    <n v="6000"/>
    <n v="6000"/>
    <n v="6000"/>
  </r>
  <r>
    <x v="2"/>
    <x v="11"/>
    <x v="11"/>
    <x v="2"/>
    <s v="48"/>
    <s v="48994"/>
    <s v="Transf. Club Deportivo Ajedrez Promesas"/>
    <n v="3387"/>
    <n v="0"/>
    <n v="3387"/>
    <n v="3362"/>
    <n v="3362"/>
    <n v="3362"/>
    <n v="3362"/>
  </r>
  <r>
    <x v="2"/>
    <x v="11"/>
    <x v="11"/>
    <x v="2"/>
    <s v="48"/>
    <s v="48995"/>
    <s v="Transf. Club Deportivo Billar Valladolid"/>
    <n v="3387"/>
    <n v="0"/>
    <n v="3387"/>
    <n v="3362"/>
    <n v="3362"/>
    <n v="3362"/>
    <n v="3362"/>
  </r>
  <r>
    <x v="2"/>
    <x v="11"/>
    <x v="11"/>
    <x v="2"/>
    <s v="48"/>
    <s v="48999"/>
    <s v="Otras transf. a Familias e Instituciones sin fines de lucro."/>
    <n v="43650"/>
    <n v="0"/>
    <n v="43650"/>
    <n v="1949.05"/>
    <n v="1949.05"/>
    <n v="1949.05"/>
    <n v="1949.05"/>
  </r>
  <r>
    <x v="2"/>
    <x v="11"/>
    <x v="11"/>
    <x v="4"/>
    <s v="71"/>
    <s v="712"/>
    <s v="Aportación capital F.M. Deportes"/>
    <n v="136405"/>
    <n v="97397.9"/>
    <n v="233802.9"/>
    <n v="136405"/>
    <n v="136405"/>
    <n v="0"/>
    <n v="0"/>
  </r>
  <r>
    <x v="2"/>
    <x v="11"/>
    <x v="11"/>
    <x v="4"/>
    <s v="75"/>
    <s v="750"/>
    <s v="A la Administración General de las Comunidades Autónomas."/>
    <n v="1000000"/>
    <n v="0"/>
    <n v="1000000"/>
    <n v="0"/>
    <n v="0"/>
    <n v="0"/>
    <n v="0"/>
  </r>
  <r>
    <x v="2"/>
    <x v="12"/>
    <x v="12"/>
    <x v="0"/>
    <s v="12"/>
    <s v="12000"/>
    <s v="Sueldos del Grupo A1."/>
    <n v="50654"/>
    <n v="0"/>
    <n v="50654"/>
    <n v="50654"/>
    <n v="50654"/>
    <n v="25574.58"/>
    <n v="25574.58"/>
  </r>
  <r>
    <x v="2"/>
    <x v="12"/>
    <x v="12"/>
    <x v="0"/>
    <s v="12"/>
    <s v="12001"/>
    <s v="Sueldos del Grupo A2."/>
    <n v="14847"/>
    <n v="0"/>
    <n v="14847"/>
    <n v="0"/>
    <n v="0"/>
    <n v="0"/>
    <n v="0"/>
  </r>
  <r>
    <x v="2"/>
    <x v="12"/>
    <x v="12"/>
    <x v="0"/>
    <s v="12"/>
    <s v="12003"/>
    <s v="Sueldos del Grupo C1."/>
    <n v="11372"/>
    <n v="0"/>
    <n v="11372"/>
    <n v="11371"/>
    <n v="11371"/>
    <n v="5774.43"/>
    <n v="5774.43"/>
  </r>
  <r>
    <x v="2"/>
    <x v="12"/>
    <x v="12"/>
    <x v="0"/>
    <s v="12"/>
    <s v="12004"/>
    <s v="Sueldos del Grupo C2."/>
    <n v="19278"/>
    <n v="0"/>
    <n v="19278"/>
    <n v="9638"/>
    <n v="9638"/>
    <n v="4866.5600000000004"/>
    <n v="4866.5600000000004"/>
  </r>
  <r>
    <x v="2"/>
    <x v="12"/>
    <x v="12"/>
    <x v="0"/>
    <s v="12"/>
    <s v="12006"/>
    <s v="Trienios."/>
    <n v="27467"/>
    <n v="0"/>
    <n v="27467"/>
    <n v="27467"/>
    <n v="27467"/>
    <n v="14171.63"/>
    <n v="14171.63"/>
  </r>
  <r>
    <x v="2"/>
    <x v="12"/>
    <x v="12"/>
    <x v="0"/>
    <s v="12"/>
    <s v="12100"/>
    <s v="Complemento de destino."/>
    <n v="72353"/>
    <n v="0"/>
    <n v="72353"/>
    <n v="58051"/>
    <n v="58051"/>
    <n v="29218.54"/>
    <n v="29218.54"/>
  </r>
  <r>
    <x v="2"/>
    <x v="12"/>
    <x v="12"/>
    <x v="0"/>
    <s v="12"/>
    <s v="12101"/>
    <s v="Complemento específico."/>
    <n v="163959"/>
    <n v="0"/>
    <n v="163959"/>
    <n v="130243"/>
    <n v="130243"/>
    <n v="72041.570000000007"/>
    <n v="72041.570000000007"/>
  </r>
  <r>
    <x v="2"/>
    <x v="12"/>
    <x v="12"/>
    <x v="0"/>
    <s v="12"/>
    <s v="12103"/>
    <s v="Otros complementos."/>
    <n v="12647"/>
    <n v="0"/>
    <n v="12647"/>
    <n v="13457.2"/>
    <n v="13457.2"/>
    <n v="8795.32"/>
    <n v="8795.32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4487.6000000000004"/>
    <n v="4487.6000000000004"/>
    <n v="4487.6000000000004"/>
    <n v="4487.6000000000004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"/>
    <n v="0"/>
    <n v="1000"/>
    <n v="0"/>
    <n v="0"/>
    <n v="0"/>
    <n v="0"/>
  </r>
  <r>
    <x v="2"/>
    <x v="13"/>
    <x v="13"/>
    <x v="0"/>
    <s v="12"/>
    <s v="12000"/>
    <s v="Sueldos del Grupo A1."/>
    <n v="16885"/>
    <n v="0"/>
    <n v="16885"/>
    <n v="16884"/>
    <n v="16884"/>
    <n v="8524.86"/>
    <n v="8524.86"/>
  </r>
  <r>
    <x v="2"/>
    <x v="13"/>
    <x v="13"/>
    <x v="0"/>
    <s v="12"/>
    <s v="12001"/>
    <s v="Sueldos del Grupo A2."/>
    <n v="234466"/>
    <n v="0"/>
    <n v="234466"/>
    <n v="219618"/>
    <n v="219618"/>
    <n v="119440.92"/>
    <n v="119440.92"/>
  </r>
  <r>
    <x v="2"/>
    <x v="13"/>
    <x v="13"/>
    <x v="0"/>
    <s v="12"/>
    <s v="12003"/>
    <s v="Sueldos del Grupo C1."/>
    <n v="11372"/>
    <n v="0"/>
    <n v="11372"/>
    <n v="11371"/>
    <n v="11371"/>
    <n v="3929.15"/>
    <n v="3929.15"/>
  </r>
  <r>
    <x v="2"/>
    <x v="13"/>
    <x v="13"/>
    <x v="0"/>
    <s v="12"/>
    <s v="12004"/>
    <s v="Sueldos del Grupo C2."/>
    <n v="9639"/>
    <n v="0"/>
    <n v="9639"/>
    <n v="9638"/>
    <n v="9638"/>
    <n v="4866.5600000000004"/>
    <n v="4866.5600000000004"/>
  </r>
  <r>
    <x v="2"/>
    <x v="13"/>
    <x v="13"/>
    <x v="0"/>
    <s v="12"/>
    <s v="12005"/>
    <s v="Sueldos del Grupo E."/>
    <n v="8834"/>
    <n v="0"/>
    <n v="8834"/>
    <n v="8834"/>
    <n v="8834"/>
    <n v="3185.7"/>
    <n v="3185.7"/>
  </r>
  <r>
    <x v="2"/>
    <x v="13"/>
    <x v="13"/>
    <x v="0"/>
    <s v="12"/>
    <s v="12006"/>
    <s v="Trienios."/>
    <n v="88141"/>
    <n v="0"/>
    <n v="88141"/>
    <n v="88140"/>
    <n v="88140"/>
    <n v="47424.38"/>
    <n v="47424.38"/>
  </r>
  <r>
    <x v="2"/>
    <x v="13"/>
    <x v="13"/>
    <x v="0"/>
    <s v="12"/>
    <s v="12100"/>
    <s v="Complemento de destino."/>
    <n v="143729"/>
    <n v="0"/>
    <n v="143729"/>
    <n v="136647"/>
    <n v="136647"/>
    <n v="70920.179999999993"/>
    <n v="70920.179999999993"/>
  </r>
  <r>
    <x v="2"/>
    <x v="13"/>
    <x v="13"/>
    <x v="0"/>
    <s v="12"/>
    <s v="12101"/>
    <s v="Complemento específico."/>
    <n v="366999"/>
    <n v="0"/>
    <n v="366999"/>
    <n v="348508"/>
    <n v="348508"/>
    <n v="195971.58"/>
    <n v="195971.58"/>
  </r>
  <r>
    <x v="2"/>
    <x v="13"/>
    <x v="13"/>
    <x v="0"/>
    <s v="12"/>
    <s v="12103"/>
    <s v="Otros complementos."/>
    <n v="42361"/>
    <n v="0"/>
    <n v="42361"/>
    <n v="44707.18"/>
    <n v="44707.18"/>
    <n v="24135.57"/>
    <n v="24135.57"/>
  </r>
  <r>
    <x v="2"/>
    <x v="13"/>
    <x v="13"/>
    <x v="0"/>
    <s v="13"/>
    <s v="13000"/>
    <s v="Retribuciones básicas."/>
    <n v="471749"/>
    <n v="0"/>
    <n v="471749"/>
    <n v="461266"/>
    <n v="461266"/>
    <n v="214849.29"/>
    <n v="214849.29"/>
  </r>
  <r>
    <x v="2"/>
    <x v="13"/>
    <x v="13"/>
    <x v="0"/>
    <s v="13"/>
    <s v="13002"/>
    <s v="Otras remuneraciones."/>
    <n v="392380"/>
    <n v="0"/>
    <n v="392380"/>
    <n v="383536.34"/>
    <n v="383536.34"/>
    <n v="222857.83"/>
    <n v="222857.83"/>
  </r>
  <r>
    <x v="2"/>
    <x v="13"/>
    <x v="13"/>
    <x v="0"/>
    <s v="13"/>
    <s v="131"/>
    <s v="Laboral temporal."/>
    <n v="0"/>
    <n v="0"/>
    <n v="0"/>
    <n v="14156"/>
    <n v="14156"/>
    <n v="13811.18"/>
    <n v="13811.18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9500"/>
    <n v="52000"/>
    <n v="71500"/>
    <n v="71868.03"/>
    <n v="71868.03"/>
    <n v="10886.07"/>
    <n v="10886.07"/>
  </r>
  <r>
    <x v="2"/>
    <x v="13"/>
    <x v="13"/>
    <x v="1"/>
    <s v="21"/>
    <s v="212"/>
    <s v="Reparación de edificios y otras construcciones."/>
    <n v="94235"/>
    <n v="0"/>
    <n v="94235"/>
    <n v="64290.41"/>
    <n v="31155.87"/>
    <n v="27757.75"/>
    <n v="27757.75"/>
  </r>
  <r>
    <x v="2"/>
    <x v="13"/>
    <x v="13"/>
    <x v="1"/>
    <s v="21"/>
    <s v="213"/>
    <s v="Reparación de maquinaria, instalaciones técnicas y utillaje."/>
    <n v="168500"/>
    <n v="90000"/>
    <n v="258500"/>
    <n v="223883.01"/>
    <n v="102239.05"/>
    <n v="51351.67"/>
    <n v="51351.67"/>
  </r>
  <r>
    <x v="2"/>
    <x v="13"/>
    <x v="13"/>
    <x v="1"/>
    <s v="22"/>
    <s v="22100"/>
    <s v="Energía eléctrica."/>
    <n v="463505"/>
    <n v="0"/>
    <n v="463505"/>
    <n v="423506"/>
    <n v="423506"/>
    <n v="125295.03999999999"/>
    <n v="125295.03999999999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162408.43"/>
    <n v="162408.43"/>
  </r>
  <r>
    <x v="2"/>
    <x v="13"/>
    <x v="13"/>
    <x v="1"/>
    <s v="22"/>
    <s v="22103"/>
    <s v="Combustibles y carburantes."/>
    <n v="8000"/>
    <n v="0"/>
    <n v="8000"/>
    <n v="644.69000000000005"/>
    <n v="644.69000000000005"/>
    <n v="644.69000000000005"/>
    <n v="644.69000000000005"/>
  </r>
  <r>
    <x v="2"/>
    <x v="13"/>
    <x v="13"/>
    <x v="1"/>
    <s v="22"/>
    <s v="22104"/>
    <s v="Vestuario."/>
    <n v="16000"/>
    <n v="0"/>
    <n v="16000"/>
    <n v="5911.01"/>
    <n v="5911.01"/>
    <n v="0"/>
    <n v="0"/>
  </r>
  <r>
    <x v="2"/>
    <x v="13"/>
    <x v="13"/>
    <x v="1"/>
    <s v="22"/>
    <s v="22199"/>
    <s v="Otros suministros."/>
    <n v="5000"/>
    <n v="0"/>
    <n v="5000"/>
    <n v="9489.48"/>
    <n v="9489.48"/>
    <n v="8948.6"/>
    <n v="8948.6"/>
  </r>
  <r>
    <x v="2"/>
    <x v="13"/>
    <x v="13"/>
    <x v="1"/>
    <s v="22"/>
    <s v="22200"/>
    <s v="Servicios de Telecomunicaciones."/>
    <n v="55000"/>
    <n v="0"/>
    <n v="55000"/>
    <n v="0"/>
    <n v="0"/>
    <n v="0"/>
    <n v="0"/>
  </r>
  <r>
    <x v="2"/>
    <x v="13"/>
    <x v="13"/>
    <x v="1"/>
    <s v="22"/>
    <s v="223"/>
    <s v="Transportes."/>
    <n v="18500"/>
    <n v="0"/>
    <n v="18500"/>
    <n v="157.30000000000001"/>
    <n v="157.30000000000001"/>
    <n v="157.30000000000001"/>
    <n v="157.30000000000001"/>
  </r>
  <r>
    <x v="2"/>
    <x v="13"/>
    <x v="13"/>
    <x v="1"/>
    <s v="22"/>
    <s v="22602"/>
    <s v="Publicidad y propaganda."/>
    <n v="50000"/>
    <n v="0"/>
    <n v="50000"/>
    <n v="44497.599999999999"/>
    <n v="44497.599999999999"/>
    <n v="42378.92"/>
    <n v="42378.92"/>
  </r>
  <r>
    <x v="2"/>
    <x v="13"/>
    <x v="13"/>
    <x v="1"/>
    <s v="22"/>
    <s v="22609"/>
    <s v="Actividades culturales y deportivas"/>
    <n v="170000"/>
    <n v="0"/>
    <n v="170000"/>
    <n v="56767.97"/>
    <n v="56767.97"/>
    <n v="38302.86"/>
    <n v="38302.86"/>
  </r>
  <r>
    <x v="2"/>
    <x v="13"/>
    <x v="13"/>
    <x v="1"/>
    <s v="22"/>
    <s v="22699"/>
    <s v="Otros gastos diversos"/>
    <n v="70000"/>
    <n v="0"/>
    <n v="70000"/>
    <n v="39649.94"/>
    <n v="39649.94"/>
    <n v="35753.730000000003"/>
    <n v="35753.730000000003"/>
  </r>
  <r>
    <x v="2"/>
    <x v="13"/>
    <x v="13"/>
    <x v="1"/>
    <s v="22"/>
    <s v="22700"/>
    <s v="Limpieza y aseo."/>
    <n v="525000"/>
    <n v="-90000"/>
    <n v="435000"/>
    <n v="430083.02"/>
    <n v="430083.02"/>
    <n v="141869.19"/>
    <n v="141869.19"/>
  </r>
  <r>
    <x v="2"/>
    <x v="13"/>
    <x v="13"/>
    <x v="1"/>
    <s v="22"/>
    <s v="22701"/>
    <s v="Seguridad."/>
    <n v="422818"/>
    <n v="0"/>
    <n v="422818"/>
    <n v="428779.26"/>
    <n v="226885.7"/>
    <n v="126885.03"/>
    <n v="126885.03"/>
  </r>
  <r>
    <x v="2"/>
    <x v="13"/>
    <x v="13"/>
    <x v="1"/>
    <s v="22"/>
    <s v="22706"/>
    <s v="Estudios y trabajos técnicos."/>
    <n v="40000"/>
    <n v="0"/>
    <n v="40000"/>
    <n v="25047.17"/>
    <n v="25047.17"/>
    <n v="14468.14"/>
    <n v="14468.14"/>
  </r>
  <r>
    <x v="2"/>
    <x v="13"/>
    <x v="13"/>
    <x v="1"/>
    <s v="22"/>
    <s v="22799"/>
    <s v="Otros trabajos realizados por otras empresas y profes."/>
    <n v="500000"/>
    <n v="-52000"/>
    <n v="448000"/>
    <n v="406826.37"/>
    <n v="406826.37"/>
    <n v="137477.03"/>
    <n v="137477.03"/>
  </r>
  <r>
    <x v="2"/>
    <x v="13"/>
    <x v="13"/>
    <x v="2"/>
    <s v="48"/>
    <s v="481"/>
    <s v="Premios, becas, etc."/>
    <n v="50000"/>
    <n v="0"/>
    <n v="50000"/>
    <n v="50000"/>
    <n v="46350"/>
    <n v="46350"/>
    <n v="46350"/>
  </r>
  <r>
    <x v="2"/>
    <x v="13"/>
    <x v="13"/>
    <x v="2"/>
    <s v="48"/>
    <s v="48921"/>
    <s v="Transf. Federación Asociaciones de Vecinos Antonio Machado"/>
    <n v="20000"/>
    <n v="0"/>
    <n v="20000"/>
    <n v="15000"/>
    <n v="15000"/>
    <n v="15000"/>
    <n v="15000"/>
  </r>
  <r>
    <x v="2"/>
    <x v="13"/>
    <x v="13"/>
    <x v="2"/>
    <s v="48"/>
    <s v="48922"/>
    <s v="Transf. Asociación Pajarillos Educa"/>
    <n v="39250"/>
    <n v="0"/>
    <n v="39250"/>
    <n v="6200"/>
    <n v="6200"/>
    <n v="6200"/>
    <n v="6200"/>
  </r>
  <r>
    <x v="2"/>
    <x v="13"/>
    <x v="13"/>
    <x v="2"/>
    <s v="48"/>
    <s v="48999"/>
    <s v="Otras transf. a Familias e Instituciones sin fines de lucro."/>
    <n v="495130"/>
    <n v="0"/>
    <n v="495130"/>
    <n v="456765.18"/>
    <n v="441876.82"/>
    <n v="316885.53999999998"/>
    <n v="316885.53999999998"/>
  </r>
  <r>
    <x v="2"/>
    <x v="13"/>
    <x v="13"/>
    <x v="3"/>
    <s v="63"/>
    <s v="632"/>
    <s v="Edificios y otras construcciones."/>
    <n v="891627"/>
    <n v="1029958.51"/>
    <n v="1921585.51"/>
    <n v="1318912.9099999999"/>
    <n v="1216009.1399999999"/>
    <n v="58819.43"/>
    <n v="58819.43"/>
  </r>
  <r>
    <x v="2"/>
    <x v="13"/>
    <x v="13"/>
    <x v="3"/>
    <s v="63"/>
    <s v="633"/>
    <s v="Maquinaria, instalaciones técnicas y utillaje."/>
    <n v="0"/>
    <n v="159347.16"/>
    <n v="159347.16"/>
    <n v="159347.16"/>
    <n v="150288.09"/>
    <n v="0"/>
    <n v="0"/>
  </r>
  <r>
    <x v="2"/>
    <x v="13"/>
    <x v="13"/>
    <x v="3"/>
    <s v="63"/>
    <s v="635"/>
    <s v="Mobiliario."/>
    <n v="0"/>
    <n v="99969.02"/>
    <n v="99969.02"/>
    <n v="99969.02"/>
    <n v="53187.83"/>
    <n v="0"/>
    <n v="0"/>
  </r>
  <r>
    <x v="3"/>
    <x v="14"/>
    <x v="14"/>
    <x v="6"/>
    <s v="31"/>
    <s v="310"/>
    <s v="Intereses."/>
    <n v="3400000"/>
    <n v="0"/>
    <n v="3400000"/>
    <n v="896842.38"/>
    <n v="896842.38"/>
    <n v="896842.38"/>
    <n v="896842.38"/>
  </r>
  <r>
    <x v="3"/>
    <x v="14"/>
    <x v="14"/>
    <x v="6"/>
    <s v="35"/>
    <s v="359"/>
    <s v="Otros gastos financieros."/>
    <n v="0"/>
    <n v="0"/>
    <n v="0"/>
    <n v="0"/>
    <n v="0"/>
    <n v="0"/>
    <n v="0"/>
  </r>
  <r>
    <x v="3"/>
    <x v="14"/>
    <x v="14"/>
    <x v="7"/>
    <s v="91"/>
    <s v="913"/>
    <s v="Amort de prést a l/p de entes de fuera del sector público."/>
    <n v="15070000"/>
    <n v="0"/>
    <n v="15070000"/>
    <n v="15060091.050000001"/>
    <n v="15060091.050000001"/>
    <n v="2259612.79"/>
    <n v="2259612.79"/>
  </r>
  <r>
    <x v="3"/>
    <x v="15"/>
    <x v="15"/>
    <x v="0"/>
    <s v="12"/>
    <s v="12000"/>
    <s v="Sueldos del Grupo A1."/>
    <n v="84423"/>
    <n v="0"/>
    <n v="84423"/>
    <n v="84423"/>
    <n v="84423"/>
    <n v="42624.3"/>
    <n v="42624.3"/>
  </r>
  <r>
    <x v="3"/>
    <x v="15"/>
    <x v="15"/>
    <x v="0"/>
    <s v="12"/>
    <s v="12001"/>
    <s v="Sueldos del Grupo A2."/>
    <n v="44542"/>
    <n v="0"/>
    <n v="44542"/>
    <n v="44542"/>
    <n v="44542"/>
    <n v="22191.93"/>
    <n v="22191.93"/>
  </r>
  <r>
    <x v="3"/>
    <x v="15"/>
    <x v="15"/>
    <x v="0"/>
    <s v="12"/>
    <s v="12004"/>
    <s v="Sueldos del Grupo C2."/>
    <n v="9639"/>
    <n v="0"/>
    <n v="9639"/>
    <n v="9638"/>
    <n v="9638"/>
    <n v="4866.5600000000004"/>
    <n v="4866.5600000000004"/>
  </r>
  <r>
    <x v="3"/>
    <x v="15"/>
    <x v="15"/>
    <x v="0"/>
    <s v="12"/>
    <s v="12006"/>
    <s v="Trienios."/>
    <n v="29361"/>
    <n v="0"/>
    <n v="29361"/>
    <n v="29360"/>
    <n v="29360"/>
    <n v="14947.87"/>
    <n v="14947.87"/>
  </r>
  <r>
    <x v="3"/>
    <x v="15"/>
    <x v="15"/>
    <x v="0"/>
    <s v="12"/>
    <s v="12100"/>
    <s v="Complemento de destino."/>
    <n v="75444"/>
    <n v="0"/>
    <n v="75444"/>
    <n v="75443"/>
    <n v="75443"/>
    <n v="37954.78"/>
    <n v="37954.78"/>
  </r>
  <r>
    <x v="3"/>
    <x v="15"/>
    <x v="15"/>
    <x v="0"/>
    <s v="12"/>
    <s v="12101"/>
    <s v="Complemento específico."/>
    <n v="193451"/>
    <n v="0"/>
    <n v="193451"/>
    <n v="193450"/>
    <n v="193450"/>
    <n v="98282.31"/>
    <n v="98282.31"/>
  </r>
  <r>
    <x v="3"/>
    <x v="15"/>
    <x v="15"/>
    <x v="0"/>
    <s v="12"/>
    <s v="12103"/>
    <s v="Otros complementos."/>
    <n v="15617"/>
    <n v="0"/>
    <n v="15617"/>
    <n v="15576"/>
    <n v="15576"/>
    <n v="9223.5300000000007"/>
    <n v="9223.5300000000007"/>
  </r>
  <r>
    <x v="3"/>
    <x v="15"/>
    <x v="15"/>
    <x v="0"/>
    <s v="13"/>
    <s v="13000"/>
    <s v="Retribuciones básicas."/>
    <n v="22684"/>
    <n v="0"/>
    <n v="22684"/>
    <n v="0"/>
    <n v="0"/>
    <n v="0"/>
    <n v="0"/>
  </r>
  <r>
    <x v="3"/>
    <x v="15"/>
    <x v="15"/>
    <x v="0"/>
    <s v="13"/>
    <s v="13002"/>
    <s v="Otras remuneraciones."/>
    <n v="26680"/>
    <n v="0"/>
    <n v="26680"/>
    <n v="48.41"/>
    <n v="48.41"/>
    <n v="48.41"/>
    <n v="48.41"/>
  </r>
  <r>
    <x v="3"/>
    <x v="15"/>
    <x v="15"/>
    <x v="0"/>
    <s v="13"/>
    <s v="131"/>
    <s v="Laboral temporal."/>
    <n v="0"/>
    <n v="0"/>
    <n v="0"/>
    <n v="45.45"/>
    <n v="45.45"/>
    <n v="45.45"/>
    <n v="45.45"/>
  </r>
  <r>
    <x v="3"/>
    <x v="15"/>
    <x v="15"/>
    <x v="1"/>
    <s v="21"/>
    <s v="213"/>
    <s v="Reparación de maquinaria, instalaciones técnicas y utillaje."/>
    <n v="2030"/>
    <n v="0"/>
    <n v="2030"/>
    <n v="1727.6"/>
    <n v="1727.6"/>
    <n v="431.27"/>
    <n v="431.27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38500"/>
    <n v="38500"/>
    <n v="12572.47"/>
    <n v="12572.47"/>
  </r>
  <r>
    <x v="3"/>
    <x v="15"/>
    <x v="15"/>
    <x v="1"/>
    <s v="22"/>
    <s v="22199"/>
    <s v="Otros suministros."/>
    <n v="508"/>
    <n v="0"/>
    <n v="508"/>
    <n v="4020"/>
    <n v="4020"/>
    <n v="2816.85"/>
    <n v="2816.85"/>
  </r>
  <r>
    <x v="3"/>
    <x v="15"/>
    <x v="15"/>
    <x v="1"/>
    <s v="22"/>
    <s v="225"/>
    <s v="Tributos."/>
    <n v="0"/>
    <n v="0"/>
    <n v="0"/>
    <n v="156.80000000000001"/>
    <n v="156.80000000000001"/>
    <n v="156.80000000000001"/>
    <n v="156.80000000000001"/>
  </r>
  <r>
    <x v="3"/>
    <x v="15"/>
    <x v="15"/>
    <x v="1"/>
    <s v="22"/>
    <s v="22706"/>
    <s v="Estudios y trabajos técnicos."/>
    <n v="34138"/>
    <n v="0"/>
    <n v="34138"/>
    <n v="55114.239999999998"/>
    <n v="47895.49"/>
    <n v="7528.43"/>
    <n v="7528.43"/>
  </r>
  <r>
    <x v="3"/>
    <x v="15"/>
    <x v="15"/>
    <x v="1"/>
    <s v="22"/>
    <s v="22799"/>
    <s v="Otros trabajos realizados por otras empresas y profes."/>
    <n v="28120"/>
    <n v="0"/>
    <n v="28120"/>
    <n v="4100"/>
    <n v="4100"/>
    <n v="337.15"/>
    <n v="337.15"/>
  </r>
  <r>
    <x v="3"/>
    <x v="15"/>
    <x v="15"/>
    <x v="3"/>
    <s v="62"/>
    <s v="623"/>
    <s v="Maquinaria, instalaciones técnicas y utillaje."/>
    <n v="3500"/>
    <n v="0"/>
    <n v="3500"/>
    <n v="3496.9"/>
    <n v="3496.9"/>
    <n v="3496.9"/>
    <n v="3496.9"/>
  </r>
  <r>
    <x v="3"/>
    <x v="16"/>
    <x v="16"/>
    <x v="0"/>
    <s v="12"/>
    <s v="12000"/>
    <s v="Sueldos del Grupo A1."/>
    <n v="50654"/>
    <n v="0"/>
    <n v="50654"/>
    <n v="33769"/>
    <n v="33769"/>
    <n v="14075.57"/>
    <n v="14075.57"/>
  </r>
  <r>
    <x v="3"/>
    <x v="16"/>
    <x v="16"/>
    <x v="0"/>
    <s v="12"/>
    <s v="12001"/>
    <s v="Sueldos del Grupo A2."/>
    <n v="59390"/>
    <n v="0"/>
    <n v="59390"/>
    <n v="59389"/>
    <n v="59389"/>
    <n v="29354.06"/>
    <n v="29354.06"/>
  </r>
  <r>
    <x v="3"/>
    <x v="16"/>
    <x v="16"/>
    <x v="0"/>
    <s v="12"/>
    <s v="12003"/>
    <s v="Sueldos del Grupo C1."/>
    <n v="113717"/>
    <n v="0"/>
    <n v="113717"/>
    <n v="105215"/>
    <n v="105215"/>
    <n v="51809.75"/>
    <n v="51809.75"/>
  </r>
  <r>
    <x v="3"/>
    <x v="16"/>
    <x v="16"/>
    <x v="0"/>
    <s v="12"/>
    <s v="12004"/>
    <s v="Sueldos del Grupo C2."/>
    <n v="86749"/>
    <n v="0"/>
    <n v="86749"/>
    <n v="77110"/>
    <n v="77110"/>
    <n v="32752.2"/>
    <n v="32752.2"/>
  </r>
  <r>
    <x v="3"/>
    <x v="16"/>
    <x v="16"/>
    <x v="0"/>
    <s v="12"/>
    <s v="12006"/>
    <s v="Trienios."/>
    <n v="73163"/>
    <n v="0"/>
    <n v="73163"/>
    <n v="73162"/>
    <n v="73162"/>
    <n v="34155.199999999997"/>
    <n v="34155.199999999997"/>
  </r>
  <r>
    <x v="3"/>
    <x v="16"/>
    <x v="16"/>
    <x v="0"/>
    <s v="12"/>
    <s v="12100"/>
    <s v="Complemento de destino."/>
    <n v="186583"/>
    <n v="0"/>
    <n v="186583"/>
    <n v="167982"/>
    <n v="167982"/>
    <n v="77839.61"/>
    <n v="77839.61"/>
  </r>
  <r>
    <x v="3"/>
    <x v="16"/>
    <x v="16"/>
    <x v="0"/>
    <s v="12"/>
    <s v="12101"/>
    <s v="Complemento específico."/>
    <n v="441074"/>
    <n v="0"/>
    <n v="441074"/>
    <n v="395976"/>
    <n v="395976"/>
    <n v="208122.85"/>
    <n v="208122.85"/>
  </r>
  <r>
    <x v="3"/>
    <x v="16"/>
    <x v="16"/>
    <x v="0"/>
    <s v="12"/>
    <s v="12103"/>
    <s v="Otros complementos."/>
    <n v="35790"/>
    <n v="0"/>
    <n v="35790"/>
    <n v="35744.31"/>
    <n v="35744.31"/>
    <n v="19677.53"/>
    <n v="19677.53"/>
  </r>
  <r>
    <x v="3"/>
    <x v="16"/>
    <x v="16"/>
    <x v="0"/>
    <s v="14"/>
    <s v="143"/>
    <s v="Otro personal."/>
    <n v="49160"/>
    <n v="288840"/>
    <n v="338000"/>
    <n v="224202"/>
    <n v="224202"/>
    <n v="219775.65"/>
    <n v="219775.65"/>
  </r>
  <r>
    <x v="3"/>
    <x v="16"/>
    <x v="16"/>
    <x v="0"/>
    <s v="15"/>
    <s v="150"/>
    <s v="Productividad."/>
    <n v="313325"/>
    <n v="0"/>
    <n v="313325"/>
    <n v="227245.11"/>
    <n v="227245.11"/>
    <n v="227245.11"/>
    <n v="227245.11"/>
  </r>
  <r>
    <x v="3"/>
    <x v="16"/>
    <x v="16"/>
    <x v="0"/>
    <s v="15"/>
    <s v="151"/>
    <s v="Gratificaciones."/>
    <n v="10000"/>
    <n v="0"/>
    <n v="10000"/>
    <n v="6565.62"/>
    <n v="6565.62"/>
    <n v="6565.62"/>
    <n v="6565.62"/>
  </r>
  <r>
    <x v="3"/>
    <x v="16"/>
    <x v="16"/>
    <x v="0"/>
    <s v="16"/>
    <s v="16000"/>
    <s v="Seguridad Social."/>
    <n v="23603976"/>
    <n v="139690.44"/>
    <n v="23743666.440000001"/>
    <n v="11624726.73"/>
    <n v="11624726.73"/>
    <n v="11624726.73"/>
    <n v="11622967.560000001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361.9"/>
    <n v="361.9"/>
    <n v="361.9"/>
    <n v="361.9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92832.87"/>
    <n v="92832.87"/>
    <n v="57900.87"/>
    <n v="57900.87"/>
  </r>
  <r>
    <x v="3"/>
    <x v="16"/>
    <x v="16"/>
    <x v="0"/>
    <s v="16"/>
    <s v="16205"/>
    <s v="Seguros."/>
    <n v="349500"/>
    <n v="0"/>
    <n v="349500"/>
    <n v="160091.51"/>
    <n v="160091.49"/>
    <n v="0"/>
    <n v="0"/>
  </r>
  <r>
    <x v="3"/>
    <x v="16"/>
    <x v="16"/>
    <x v="1"/>
    <s v="20"/>
    <s v="203"/>
    <s v="Arrendamientos de maquinaria, instalaciones y utillaje."/>
    <n v="2000"/>
    <n v="0"/>
    <n v="2000"/>
    <n v="1700"/>
    <n v="1700"/>
    <n v="353.92"/>
    <n v="353.92"/>
  </r>
  <r>
    <x v="3"/>
    <x v="16"/>
    <x v="16"/>
    <x v="1"/>
    <s v="21"/>
    <s v="213"/>
    <s v="Reparación de maquinaria, instalaciones técnicas y utillaje."/>
    <n v="3000"/>
    <n v="0"/>
    <n v="3000"/>
    <n v="2500"/>
    <n v="2500"/>
    <n v="1745.5"/>
    <n v="1745.5"/>
  </r>
  <r>
    <x v="3"/>
    <x v="16"/>
    <x v="16"/>
    <x v="1"/>
    <s v="22"/>
    <s v="22602"/>
    <s v="Publicidad y propaganda."/>
    <n v="5000"/>
    <n v="0"/>
    <n v="5000"/>
    <n v="710.4"/>
    <n v="710.4"/>
    <n v="710.4"/>
    <n v="710.4"/>
  </r>
  <r>
    <x v="3"/>
    <x v="16"/>
    <x v="16"/>
    <x v="1"/>
    <s v="22"/>
    <s v="22604"/>
    <s v="Jurídicos, contenciosos."/>
    <n v="0"/>
    <n v="0"/>
    <n v="0"/>
    <n v="1021.93"/>
    <n v="1021.93"/>
    <n v="0"/>
    <n v="0"/>
  </r>
  <r>
    <x v="3"/>
    <x v="16"/>
    <x v="16"/>
    <x v="1"/>
    <s v="22"/>
    <s v="22607"/>
    <s v="Oposiciones y pruebas selectivas"/>
    <n v="50000"/>
    <n v="0"/>
    <n v="50000"/>
    <n v="13474.95"/>
    <n v="13474.95"/>
    <n v="12652.15"/>
    <n v="12652.15"/>
  </r>
  <r>
    <x v="3"/>
    <x v="16"/>
    <x v="16"/>
    <x v="1"/>
    <s v="22"/>
    <s v="22699"/>
    <s v="Otros gastos diversos"/>
    <n v="2100"/>
    <n v="0"/>
    <n v="2100"/>
    <n v="22.91"/>
    <n v="22.91"/>
    <n v="22.91"/>
    <n v="22.91"/>
  </r>
  <r>
    <x v="3"/>
    <x v="16"/>
    <x v="16"/>
    <x v="1"/>
    <s v="22"/>
    <s v="22799"/>
    <s v="Otros trabajos realizados por otras empresas y profes."/>
    <n v="20000"/>
    <n v="0"/>
    <n v="20000"/>
    <n v="3368.36"/>
    <n v="3368.36"/>
    <n v="1355.2"/>
    <n v="1355.2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71312.789999999994"/>
    <n v="71312.789999999994"/>
    <n v="66290.149999999994"/>
    <n v="66290.149999999994"/>
  </r>
  <r>
    <x v="3"/>
    <x v="16"/>
    <x v="16"/>
    <x v="3"/>
    <s v="64"/>
    <s v="641"/>
    <s v="Gastos en aplicaciones informáticas."/>
    <n v="80000"/>
    <n v="188864.7"/>
    <n v="268864.7"/>
    <n v="268864.7"/>
    <n v="268864.7"/>
    <n v="0"/>
    <n v="0"/>
  </r>
  <r>
    <x v="3"/>
    <x v="16"/>
    <x v="16"/>
    <x v="5"/>
    <s v="83"/>
    <s v="83001"/>
    <s v="Anticipos al personal"/>
    <n v="170000"/>
    <n v="0"/>
    <n v="170000"/>
    <n v="135364"/>
    <n v="135364"/>
    <n v="131364"/>
    <n v="131364"/>
  </r>
  <r>
    <x v="3"/>
    <x v="16"/>
    <x v="16"/>
    <x v="5"/>
    <s v="83"/>
    <s v="83101"/>
    <s v="Prestamos al personal"/>
    <n v="400000"/>
    <n v="0"/>
    <n v="400000"/>
    <n v="84694"/>
    <n v="84694"/>
    <n v="84694"/>
    <n v="84694"/>
  </r>
  <r>
    <x v="3"/>
    <x v="17"/>
    <x v="17"/>
    <x v="0"/>
    <s v="12"/>
    <s v="12000"/>
    <s v="Sueldos del Grupo A1."/>
    <n v="168847"/>
    <n v="0"/>
    <n v="168847"/>
    <n v="145630"/>
    <n v="145630"/>
    <n v="55387.54"/>
    <n v="55387.54"/>
  </r>
  <r>
    <x v="3"/>
    <x v="17"/>
    <x v="17"/>
    <x v="0"/>
    <s v="12"/>
    <s v="12001"/>
    <s v="Sueldos del Grupo A2."/>
    <n v="89085"/>
    <n v="0"/>
    <n v="89085"/>
    <n v="44542"/>
    <n v="44542"/>
    <n v="22488.99"/>
    <n v="22488.99"/>
  </r>
  <r>
    <x v="3"/>
    <x v="17"/>
    <x v="17"/>
    <x v="0"/>
    <s v="12"/>
    <s v="12003"/>
    <s v="Sueldos del Grupo C1."/>
    <n v="11372"/>
    <n v="0"/>
    <n v="11372"/>
    <n v="11371"/>
    <n v="11371"/>
    <n v="5741.37"/>
    <n v="5741.37"/>
  </r>
  <r>
    <x v="3"/>
    <x v="17"/>
    <x v="17"/>
    <x v="0"/>
    <s v="12"/>
    <s v="12004"/>
    <s v="Sueldos del Grupo C2."/>
    <n v="9639"/>
    <n v="0"/>
    <n v="9639"/>
    <n v="9638"/>
    <n v="9638"/>
    <n v="4866.5600000000004"/>
    <n v="4866.5600000000004"/>
  </r>
  <r>
    <x v="3"/>
    <x v="17"/>
    <x v="17"/>
    <x v="0"/>
    <s v="12"/>
    <s v="12006"/>
    <s v="Trienios."/>
    <n v="35826"/>
    <n v="0"/>
    <n v="35826"/>
    <n v="35825"/>
    <n v="35825"/>
    <n v="18090.259999999998"/>
    <n v="18090.259999999998"/>
  </r>
  <r>
    <x v="3"/>
    <x v="17"/>
    <x v="17"/>
    <x v="0"/>
    <s v="12"/>
    <s v="12100"/>
    <s v="Complemento de destino."/>
    <n v="150571"/>
    <n v="0"/>
    <n v="150571"/>
    <n v="118089"/>
    <n v="118089"/>
    <n v="50791.34"/>
    <n v="50791.34"/>
  </r>
  <r>
    <x v="3"/>
    <x v="17"/>
    <x v="17"/>
    <x v="0"/>
    <s v="12"/>
    <s v="12101"/>
    <s v="Complemento específico."/>
    <n v="427542"/>
    <n v="0"/>
    <n v="427542"/>
    <n v="342407"/>
    <n v="342407"/>
    <n v="146977.22"/>
    <n v="146977.22"/>
  </r>
  <r>
    <x v="3"/>
    <x v="17"/>
    <x v="17"/>
    <x v="0"/>
    <s v="12"/>
    <s v="12103"/>
    <s v="Otros complementos."/>
    <n v="15612"/>
    <n v="0"/>
    <n v="15612"/>
    <n v="16795.830000000002"/>
    <n v="16795.830000000002"/>
    <n v="10595.37"/>
    <n v="10595.37"/>
  </r>
  <r>
    <x v="3"/>
    <x v="17"/>
    <x v="17"/>
    <x v="0"/>
    <s v="13"/>
    <s v="13000"/>
    <s v="Retribuciones básicas."/>
    <n v="18427"/>
    <n v="0"/>
    <n v="18427"/>
    <n v="18427"/>
    <n v="18427"/>
    <n v="16725.16"/>
    <n v="16725.16"/>
  </r>
  <r>
    <x v="3"/>
    <x v="17"/>
    <x v="17"/>
    <x v="0"/>
    <s v="13"/>
    <s v="13002"/>
    <s v="Otras remuneraciones."/>
    <n v="21355"/>
    <n v="3000"/>
    <n v="24355"/>
    <n v="21354.2"/>
    <n v="21354.2"/>
    <n v="21354.2"/>
    <n v="21354.2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12000"/>
    <n v="0"/>
    <n v="12000"/>
    <n v="10924.46"/>
    <n v="8930.0499999999993"/>
    <n v="2757.39"/>
    <n v="1602.13"/>
  </r>
  <r>
    <x v="3"/>
    <x v="17"/>
    <x v="17"/>
    <x v="1"/>
    <s v="21"/>
    <s v="216"/>
    <s v="Equipos para procesos de información."/>
    <n v="1295227"/>
    <n v="0"/>
    <n v="1295227"/>
    <n v="1106181.24"/>
    <n v="1106181.24"/>
    <n v="378105.13"/>
    <n v="335305.63"/>
  </r>
  <r>
    <x v="3"/>
    <x v="17"/>
    <x v="17"/>
    <x v="1"/>
    <s v="22"/>
    <s v="22002"/>
    <s v="Material informático no inventariable."/>
    <n v="68400"/>
    <n v="0"/>
    <n v="68400"/>
    <n v="65472.23"/>
    <n v="65472.23"/>
    <n v="5584.22"/>
    <n v="5421.22"/>
  </r>
  <r>
    <x v="3"/>
    <x v="17"/>
    <x v="17"/>
    <x v="1"/>
    <s v="22"/>
    <s v="22100"/>
    <s v="Energía eléctrica."/>
    <n v="85000"/>
    <n v="0"/>
    <n v="85000"/>
    <n v="85000"/>
    <n v="85000"/>
    <n v="15879.09"/>
    <n v="15879.09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432900"/>
    <n v="0"/>
    <n v="432900"/>
    <n v="432824.4"/>
    <n v="432824.4"/>
    <n v="108206.1"/>
    <n v="108206.1"/>
  </r>
  <r>
    <x v="3"/>
    <x v="17"/>
    <x v="17"/>
    <x v="1"/>
    <s v="22"/>
    <s v="22699"/>
    <s v="Otros gastos diversos"/>
    <n v="6000"/>
    <n v="0"/>
    <n v="6000"/>
    <n v="6366.58"/>
    <n v="6366.58"/>
    <n v="6366.58"/>
    <n v="2717.28"/>
  </r>
  <r>
    <x v="3"/>
    <x v="17"/>
    <x v="17"/>
    <x v="1"/>
    <s v="22"/>
    <s v="22700"/>
    <s v="Limpieza y aseo."/>
    <n v="7600"/>
    <n v="0"/>
    <n v="7600"/>
    <n v="7510.47"/>
    <n v="7510.47"/>
    <n v="2503.48"/>
    <n v="2503.48"/>
  </r>
  <r>
    <x v="3"/>
    <x v="17"/>
    <x v="17"/>
    <x v="1"/>
    <s v="22"/>
    <s v="22701"/>
    <s v="Seguridad."/>
    <n v="33900"/>
    <n v="0"/>
    <n v="33900"/>
    <n v="33880"/>
    <n v="33880"/>
    <n v="6573.06"/>
    <n v="6573.06"/>
  </r>
  <r>
    <x v="3"/>
    <x v="17"/>
    <x v="17"/>
    <x v="1"/>
    <s v="22"/>
    <s v="22799"/>
    <s v="Otros trabajos realizados por otras empresas y profes."/>
    <n v="30000"/>
    <n v="0"/>
    <n v="30000"/>
    <n v="22281.3"/>
    <n v="22281.3"/>
    <n v="10583.72"/>
    <n v="10583.72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668700"/>
    <n v="50164.78"/>
    <n v="718864.78"/>
    <n v="426848.82"/>
    <n v="426848.82"/>
    <n v="112761.11"/>
    <n v="112761.11"/>
  </r>
  <r>
    <x v="3"/>
    <x v="17"/>
    <x v="17"/>
    <x v="3"/>
    <s v="63"/>
    <s v="636"/>
    <s v="Equipos para procesos de información."/>
    <n v="1038300"/>
    <n v="36620.47"/>
    <n v="1074920.47"/>
    <n v="1018133.27"/>
    <n v="1018133.27"/>
    <n v="322789.17"/>
    <n v="322789.17"/>
  </r>
  <r>
    <x v="3"/>
    <x v="17"/>
    <x v="17"/>
    <x v="3"/>
    <s v="64"/>
    <s v="641"/>
    <s v="Gastos en aplicaciones informáticas."/>
    <n v="1937300"/>
    <n v="13510.03"/>
    <n v="1950810.03"/>
    <n v="2292131.25"/>
    <n v="2290164.61"/>
    <n v="782830.86"/>
    <n v="768123.12"/>
  </r>
  <r>
    <x v="3"/>
    <x v="18"/>
    <x v="18"/>
    <x v="0"/>
    <s v="12"/>
    <s v="12000"/>
    <s v="Sueldos del Grupo A1."/>
    <n v="101308"/>
    <n v="0"/>
    <n v="101308"/>
    <n v="101308"/>
    <n v="101308"/>
    <n v="51149.16"/>
    <n v="51149.16"/>
  </r>
  <r>
    <x v="3"/>
    <x v="18"/>
    <x v="18"/>
    <x v="0"/>
    <s v="12"/>
    <s v="12001"/>
    <s v="Sueldos del Grupo A2."/>
    <n v="29695"/>
    <n v="0"/>
    <n v="29695"/>
    <n v="14847"/>
    <n v="14847"/>
    <n v="7496.33"/>
    <n v="7496.33"/>
  </r>
  <r>
    <x v="3"/>
    <x v="18"/>
    <x v="18"/>
    <x v="0"/>
    <s v="12"/>
    <s v="12003"/>
    <s v="Sueldos del Grupo C1."/>
    <n v="73916"/>
    <n v="0"/>
    <n v="73916"/>
    <n v="68229"/>
    <n v="68229"/>
    <n v="27511.95"/>
    <n v="27511.95"/>
  </r>
  <r>
    <x v="3"/>
    <x v="18"/>
    <x v="18"/>
    <x v="0"/>
    <s v="12"/>
    <s v="12004"/>
    <s v="Sueldos del Grupo C2."/>
    <n v="9639"/>
    <n v="0"/>
    <n v="9639"/>
    <n v="9638"/>
    <n v="9638"/>
    <n v="4866.5600000000004"/>
    <n v="4866.5600000000004"/>
  </r>
  <r>
    <x v="3"/>
    <x v="18"/>
    <x v="18"/>
    <x v="0"/>
    <s v="12"/>
    <s v="12006"/>
    <s v="Trienios."/>
    <n v="67388"/>
    <n v="0"/>
    <n v="67388"/>
    <n v="67387"/>
    <n v="67387"/>
    <n v="32254.57"/>
    <n v="32254.57"/>
  </r>
  <r>
    <x v="3"/>
    <x v="18"/>
    <x v="18"/>
    <x v="0"/>
    <s v="12"/>
    <s v="12100"/>
    <s v="Complemento de destino."/>
    <n v="147538"/>
    <n v="0"/>
    <n v="147538"/>
    <n v="136915"/>
    <n v="136915"/>
    <n v="64923.5"/>
    <n v="64923.5"/>
  </r>
  <r>
    <x v="3"/>
    <x v="18"/>
    <x v="18"/>
    <x v="0"/>
    <s v="12"/>
    <s v="12101"/>
    <s v="Complemento específico."/>
    <n v="348211"/>
    <n v="0"/>
    <n v="348211"/>
    <n v="323733"/>
    <n v="323733"/>
    <n v="156195.73000000001"/>
    <n v="156195.73000000001"/>
  </r>
  <r>
    <x v="3"/>
    <x v="18"/>
    <x v="18"/>
    <x v="0"/>
    <s v="12"/>
    <s v="12103"/>
    <s v="Otros complementos."/>
    <n v="32399"/>
    <n v="0"/>
    <n v="32399"/>
    <n v="34156.6"/>
    <n v="34156.6"/>
    <n v="18022.55"/>
    <n v="18022.55"/>
  </r>
  <r>
    <x v="3"/>
    <x v="18"/>
    <x v="18"/>
    <x v="1"/>
    <s v="20"/>
    <s v="203"/>
    <s v="Arrendamientos de maquinaria, instalaciones y utillaje."/>
    <n v="4000"/>
    <n v="0"/>
    <n v="4000"/>
    <n v="3956.7"/>
    <n v="3956.7"/>
    <n v="674.81"/>
    <n v="674.81"/>
  </r>
  <r>
    <x v="3"/>
    <x v="18"/>
    <x v="18"/>
    <x v="1"/>
    <s v="22"/>
    <s v="22706"/>
    <s v="Estudios y trabajos técnicos."/>
    <n v="19000"/>
    <n v="0"/>
    <n v="190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3"/>
    <s v="62"/>
    <s v="625"/>
    <s v="Mobiliario."/>
    <n v="25000"/>
    <n v="4997.7700000000004"/>
    <n v="29997.77"/>
    <n v="9496.0300000000007"/>
    <n v="9496.0300000000007"/>
    <n v="7169.19"/>
    <n v="7169.19"/>
  </r>
  <r>
    <x v="3"/>
    <x v="19"/>
    <x v="19"/>
    <x v="0"/>
    <s v="12"/>
    <s v="12000"/>
    <s v="Sueldos del Grupo A1."/>
    <n v="33769"/>
    <n v="0"/>
    <n v="33769"/>
    <n v="33769"/>
    <n v="33769"/>
    <n v="17049.72"/>
    <n v="17049.72"/>
  </r>
  <r>
    <x v="3"/>
    <x v="19"/>
    <x v="19"/>
    <x v="0"/>
    <s v="12"/>
    <s v="12001"/>
    <s v="Sueldos del Grupo A2."/>
    <n v="29695"/>
    <n v="0"/>
    <n v="29695"/>
    <n v="29694"/>
    <n v="29694"/>
    <n v="14992.66"/>
    <n v="14992.66"/>
  </r>
  <r>
    <x v="3"/>
    <x v="19"/>
    <x v="19"/>
    <x v="0"/>
    <s v="12"/>
    <s v="12003"/>
    <s v="Sueldos del Grupo C1."/>
    <n v="193318"/>
    <n v="0"/>
    <n v="193318"/>
    <n v="181946"/>
    <n v="181946"/>
    <n v="84422.64"/>
    <n v="84422.64"/>
  </r>
  <r>
    <x v="3"/>
    <x v="19"/>
    <x v="19"/>
    <x v="0"/>
    <s v="12"/>
    <s v="12004"/>
    <s v="Sueldos del Grupo C2."/>
    <n v="96388"/>
    <n v="-10000"/>
    <n v="86388"/>
    <n v="83598"/>
    <n v="83598"/>
    <n v="30113.97"/>
    <n v="30113.97"/>
  </r>
  <r>
    <x v="3"/>
    <x v="19"/>
    <x v="19"/>
    <x v="0"/>
    <s v="12"/>
    <s v="12006"/>
    <s v="Trienios."/>
    <n v="110051"/>
    <n v="0"/>
    <n v="110051"/>
    <n v="110051"/>
    <n v="110051"/>
    <n v="50242.77"/>
    <n v="50242.77"/>
  </r>
  <r>
    <x v="3"/>
    <x v="19"/>
    <x v="19"/>
    <x v="0"/>
    <s v="12"/>
    <s v="12100"/>
    <s v="Complemento de destino."/>
    <n v="214796"/>
    <n v="-10000"/>
    <n v="204796"/>
    <n v="201918"/>
    <n v="201918"/>
    <n v="91197.38"/>
    <n v="91197.38"/>
  </r>
  <r>
    <x v="3"/>
    <x v="19"/>
    <x v="19"/>
    <x v="0"/>
    <s v="12"/>
    <s v="12101"/>
    <s v="Complemento específico."/>
    <n v="487694"/>
    <n v="-39300"/>
    <n v="448394"/>
    <n v="456991"/>
    <n v="456991"/>
    <n v="215188.51"/>
    <n v="215188.51"/>
  </r>
  <r>
    <x v="3"/>
    <x v="19"/>
    <x v="19"/>
    <x v="0"/>
    <s v="12"/>
    <s v="12103"/>
    <s v="Otros complementos."/>
    <n v="61657"/>
    <n v="0"/>
    <n v="61657"/>
    <n v="65170.720000000001"/>
    <n v="65170.720000000001"/>
    <n v="30112.240000000002"/>
    <n v="30112.240000000002"/>
  </r>
  <r>
    <x v="3"/>
    <x v="19"/>
    <x v="19"/>
    <x v="0"/>
    <s v="13"/>
    <s v="13000"/>
    <s v="Retribuciones básicas."/>
    <n v="74744"/>
    <n v="0"/>
    <n v="74744"/>
    <n v="74744"/>
    <n v="74744"/>
    <n v="37954.589999999997"/>
    <n v="37954.589999999997"/>
  </r>
  <r>
    <x v="3"/>
    <x v="19"/>
    <x v="19"/>
    <x v="0"/>
    <s v="13"/>
    <s v="13002"/>
    <s v="Otras remuneraciones."/>
    <n v="63855"/>
    <n v="30000"/>
    <n v="93855"/>
    <n v="42540.800000000003"/>
    <n v="42540.800000000003"/>
    <n v="42141.23"/>
    <n v="42141.23"/>
  </r>
  <r>
    <x v="3"/>
    <x v="19"/>
    <x v="19"/>
    <x v="0"/>
    <s v="13"/>
    <s v="131"/>
    <s v="Laboral temporal."/>
    <n v="0"/>
    <n v="0"/>
    <n v="0"/>
    <n v="30312"/>
    <n v="30312"/>
    <n v="29397.82"/>
    <n v="29397.82"/>
  </r>
  <r>
    <x v="3"/>
    <x v="19"/>
    <x v="19"/>
    <x v="1"/>
    <s v="21"/>
    <s v="213"/>
    <s v="Reparación de maquinaria, instalaciones técnicas y utillaje."/>
    <n v="5000"/>
    <n v="1000"/>
    <n v="6000"/>
    <n v="6000"/>
    <n v="6000"/>
    <n v="879.51"/>
    <n v="879.51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1"/>
    <s v="Postales."/>
    <n v="1286000"/>
    <n v="0"/>
    <n v="1286000"/>
    <n v="1286000"/>
    <n v="1286000"/>
    <n v="943799.22"/>
    <n v="943799.22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-1000"/>
    <n v="5000"/>
    <n v="2437.69"/>
    <n v="2437.69"/>
    <n v="2437.69"/>
    <n v="2437.69"/>
  </r>
  <r>
    <x v="3"/>
    <x v="19"/>
    <x v="19"/>
    <x v="1"/>
    <s v="22"/>
    <s v="22705"/>
    <s v="Procesos electorales."/>
    <n v="145000"/>
    <n v="0"/>
    <n v="145000"/>
    <n v="85477.89"/>
    <n v="85477.89"/>
    <n v="28743.65"/>
    <n v="28743.65"/>
  </r>
  <r>
    <x v="3"/>
    <x v="19"/>
    <x v="19"/>
    <x v="1"/>
    <s v="22"/>
    <s v="22799"/>
    <s v="Otros trabajos realizados por otras empresas y profes."/>
    <n v="717000"/>
    <n v="0"/>
    <n v="717000"/>
    <n v="604711.82999999996"/>
    <n v="592870.40000000002"/>
    <n v="146500.96"/>
    <n v="144784.57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500"/>
    <n v="0"/>
    <n v="5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3000"/>
    <n v="3000"/>
    <n v="3000"/>
    <n v="3000"/>
  </r>
  <r>
    <x v="3"/>
    <x v="19"/>
    <x v="19"/>
    <x v="3"/>
    <s v="64"/>
    <s v="641"/>
    <s v="Gastos en aplicaciones informáticas."/>
    <n v="0"/>
    <n v="0"/>
    <n v="0"/>
    <n v="18246.5"/>
    <n v="18246.5"/>
    <n v="1375"/>
    <n v="1375"/>
  </r>
  <r>
    <x v="3"/>
    <x v="20"/>
    <x v="20"/>
    <x v="8"/>
    <s v="50"/>
    <s v="500"/>
    <s v="Fondo de Contingencia"/>
    <n v="325000"/>
    <n v="0"/>
    <n v="325000"/>
    <n v="0"/>
    <n v="0"/>
    <n v="0"/>
    <n v="0"/>
  </r>
  <r>
    <x v="3"/>
    <x v="21"/>
    <x v="21"/>
    <x v="0"/>
    <s v="12"/>
    <s v="12000"/>
    <s v="Sueldos del Grupo A1."/>
    <n v="33769"/>
    <n v="0"/>
    <n v="33769"/>
    <n v="33769"/>
    <n v="33769"/>
    <n v="17049.72"/>
    <n v="17049.72"/>
  </r>
  <r>
    <x v="3"/>
    <x v="21"/>
    <x v="21"/>
    <x v="0"/>
    <s v="12"/>
    <s v="12003"/>
    <s v="Sueldos del Grupo C1."/>
    <n v="22743"/>
    <n v="0"/>
    <n v="22743"/>
    <n v="22743"/>
    <n v="22743"/>
    <n v="11343.34"/>
    <n v="11343.34"/>
  </r>
  <r>
    <x v="3"/>
    <x v="21"/>
    <x v="21"/>
    <x v="0"/>
    <s v="12"/>
    <s v="12006"/>
    <s v="Trienios."/>
    <n v="14404"/>
    <n v="0"/>
    <n v="14404"/>
    <n v="14404"/>
    <n v="14404"/>
    <n v="7222"/>
    <n v="7222"/>
  </r>
  <r>
    <x v="3"/>
    <x v="21"/>
    <x v="21"/>
    <x v="0"/>
    <s v="12"/>
    <s v="12100"/>
    <s v="Complemento de destino."/>
    <n v="38815"/>
    <n v="0"/>
    <n v="38815"/>
    <n v="38815"/>
    <n v="38815"/>
    <n v="19512.21"/>
    <n v="19512.21"/>
  </r>
  <r>
    <x v="3"/>
    <x v="21"/>
    <x v="21"/>
    <x v="0"/>
    <s v="12"/>
    <s v="12101"/>
    <s v="Complemento específico."/>
    <n v="93126"/>
    <n v="0"/>
    <n v="93126"/>
    <n v="93126"/>
    <n v="93126"/>
    <n v="47316.54"/>
    <n v="47316.54"/>
  </r>
  <r>
    <x v="3"/>
    <x v="21"/>
    <x v="21"/>
    <x v="0"/>
    <s v="12"/>
    <s v="12103"/>
    <s v="Otros complementos."/>
    <n v="7082"/>
    <n v="0"/>
    <n v="7082"/>
    <n v="7005.6"/>
    <n v="7005.6"/>
    <n v="3958.7"/>
    <n v="3958.7"/>
  </r>
  <r>
    <x v="3"/>
    <x v="21"/>
    <x v="21"/>
    <x v="1"/>
    <s v="20"/>
    <s v="203"/>
    <s v="Arrendamientos de maquinaria, instalaciones y utillaje."/>
    <n v="4000"/>
    <n v="0"/>
    <n v="4000"/>
    <n v="1502.82"/>
    <n v="1502.82"/>
    <n v="226.63"/>
    <n v="226.63"/>
  </r>
  <r>
    <x v="3"/>
    <x v="21"/>
    <x v="21"/>
    <x v="1"/>
    <s v="22"/>
    <s v="225"/>
    <s v="Tributos."/>
    <n v="6500"/>
    <n v="0"/>
    <n v="6500"/>
    <n v="5580.15"/>
    <n v="5580.15"/>
    <n v="5580.15"/>
    <n v="5580.15"/>
  </r>
  <r>
    <x v="3"/>
    <x v="21"/>
    <x v="21"/>
    <x v="1"/>
    <s v="22"/>
    <s v="22602"/>
    <s v="Publicidad y propaganda."/>
    <n v="1000"/>
    <n v="0"/>
    <n v="1000"/>
    <n v="33.6"/>
    <n v="33.6"/>
    <n v="33.6"/>
    <n v="33.6"/>
  </r>
  <r>
    <x v="3"/>
    <x v="21"/>
    <x v="21"/>
    <x v="1"/>
    <s v="22"/>
    <s v="22699"/>
    <s v="Otros gastos diversos"/>
    <n v="2000"/>
    <n v="0"/>
    <n v="20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2541"/>
    <n v="2541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01308"/>
    <n v="0"/>
    <n v="101308"/>
    <n v="84423"/>
    <n v="84423"/>
    <n v="42411.67"/>
    <n v="42411.67"/>
  </r>
  <r>
    <x v="3"/>
    <x v="22"/>
    <x v="22"/>
    <x v="0"/>
    <s v="12"/>
    <s v="12001"/>
    <s v="Sueldos del Grupo A2."/>
    <n v="74237"/>
    <n v="0"/>
    <n v="74237"/>
    <n v="59389"/>
    <n v="59389"/>
    <n v="33952.19"/>
    <n v="33952.19"/>
  </r>
  <r>
    <x v="3"/>
    <x v="22"/>
    <x v="22"/>
    <x v="0"/>
    <s v="12"/>
    <s v="12003"/>
    <s v="Sueldos del Grupo C1."/>
    <n v="238805"/>
    <n v="0"/>
    <n v="238805"/>
    <n v="216061"/>
    <n v="216061"/>
    <n v="100345.29"/>
    <n v="100345.29"/>
  </r>
  <r>
    <x v="3"/>
    <x v="22"/>
    <x v="22"/>
    <x v="0"/>
    <s v="12"/>
    <s v="12004"/>
    <s v="Sueldos del Grupo C2."/>
    <n v="77110"/>
    <n v="0"/>
    <n v="77110"/>
    <n v="67471"/>
    <n v="67471"/>
    <n v="31022.76"/>
    <n v="31022.76"/>
  </r>
  <r>
    <x v="3"/>
    <x v="22"/>
    <x v="22"/>
    <x v="0"/>
    <s v="12"/>
    <s v="12006"/>
    <s v="Trienios."/>
    <n v="133970"/>
    <n v="0"/>
    <n v="133970"/>
    <n v="133970"/>
    <n v="133970"/>
    <n v="64158.1"/>
    <n v="64158.1"/>
  </r>
  <r>
    <x v="3"/>
    <x v="22"/>
    <x v="22"/>
    <x v="0"/>
    <s v="12"/>
    <s v="12100"/>
    <s v="Complemento de destino."/>
    <n v="292728"/>
    <n v="0"/>
    <n v="292728"/>
    <n v="259081"/>
    <n v="259081"/>
    <n v="125661.94"/>
    <n v="125661.94"/>
  </r>
  <r>
    <x v="3"/>
    <x v="22"/>
    <x v="22"/>
    <x v="0"/>
    <s v="12"/>
    <s v="12101"/>
    <s v="Complemento específico."/>
    <n v="680275"/>
    <n v="-43000"/>
    <n v="637275"/>
    <n v="601611"/>
    <n v="601611"/>
    <n v="315838.82"/>
    <n v="315838.82"/>
  </r>
  <r>
    <x v="3"/>
    <x v="22"/>
    <x v="22"/>
    <x v="0"/>
    <s v="12"/>
    <s v="12103"/>
    <s v="Otros complementos."/>
    <n v="64555"/>
    <n v="0"/>
    <n v="64555"/>
    <n v="68562.47"/>
    <n v="68562.47"/>
    <n v="36345.68"/>
    <n v="36345.68"/>
  </r>
  <r>
    <x v="3"/>
    <x v="22"/>
    <x v="22"/>
    <x v="0"/>
    <s v="13"/>
    <s v="13000"/>
    <s v="Retribuciones básicas."/>
    <n v="34123"/>
    <n v="0"/>
    <n v="34123"/>
    <n v="16300"/>
    <n v="16300"/>
    <n v="15722.28"/>
    <n v="15722.28"/>
  </r>
  <r>
    <x v="3"/>
    <x v="22"/>
    <x v="22"/>
    <x v="0"/>
    <s v="13"/>
    <s v="13002"/>
    <s v="Otras remuneraciones."/>
    <n v="30354"/>
    <n v="43000"/>
    <n v="73354"/>
    <n v="33570.400000000001"/>
    <n v="33570.400000000001"/>
    <n v="23433.89"/>
    <n v="23433.89"/>
  </r>
  <r>
    <x v="3"/>
    <x v="22"/>
    <x v="22"/>
    <x v="0"/>
    <s v="13"/>
    <s v="131"/>
    <s v="Laboral temporal."/>
    <n v="0"/>
    <n v="0"/>
    <n v="0"/>
    <n v="44468"/>
    <n v="44468"/>
    <n v="44096.76"/>
    <n v="44096.76"/>
  </r>
  <r>
    <x v="3"/>
    <x v="22"/>
    <x v="22"/>
    <x v="0"/>
    <s v="15"/>
    <s v="151"/>
    <s v="Gratificaciones."/>
    <n v="7000"/>
    <n v="0"/>
    <n v="70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7000"/>
    <n v="7000"/>
    <n v="1392.9"/>
    <n v="1392.9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10684.8"/>
    <n v="10684.8"/>
    <n v="2850.19"/>
    <n v="2850.19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488.42"/>
    <n v="488.42"/>
    <n v="488.42"/>
    <n v="488.42"/>
  </r>
  <r>
    <x v="3"/>
    <x v="22"/>
    <x v="22"/>
    <x v="1"/>
    <s v="22"/>
    <s v="22799"/>
    <s v="Otros trabajos realizados por otras empresas y profes."/>
    <n v="38000"/>
    <n v="0"/>
    <n v="38000"/>
    <n v="34616.959999999999"/>
    <n v="34616.959999999999"/>
    <n v="31071.42"/>
    <n v="31071.42"/>
  </r>
  <r>
    <x v="3"/>
    <x v="22"/>
    <x v="22"/>
    <x v="3"/>
    <s v="64"/>
    <s v="641"/>
    <s v="Gastos en aplicaciones informáticas."/>
    <n v="915345"/>
    <n v="0"/>
    <n v="915345"/>
    <n v="366573.53"/>
    <n v="366573.53"/>
    <n v="31400.32"/>
    <n v="31400.32"/>
  </r>
  <r>
    <x v="3"/>
    <x v="23"/>
    <x v="23"/>
    <x v="0"/>
    <s v="12"/>
    <s v="12000"/>
    <s v="Sueldos del Grupo A1."/>
    <n v="84423"/>
    <n v="0"/>
    <n v="84423"/>
    <n v="81748"/>
    <n v="81748"/>
    <n v="37974.85"/>
    <n v="37974.85"/>
  </r>
  <r>
    <x v="3"/>
    <x v="23"/>
    <x v="23"/>
    <x v="0"/>
    <s v="12"/>
    <s v="12001"/>
    <s v="Sueldos del Grupo A2."/>
    <n v="44542"/>
    <n v="0"/>
    <n v="44542"/>
    <n v="44542"/>
    <n v="44542"/>
    <n v="22377.59"/>
    <n v="22377.59"/>
  </r>
  <r>
    <x v="3"/>
    <x v="23"/>
    <x v="23"/>
    <x v="0"/>
    <s v="12"/>
    <s v="12003"/>
    <s v="Sueldos del Grupo C1."/>
    <n v="238805"/>
    <n v="-20000"/>
    <n v="218805"/>
    <n v="216061"/>
    <n v="216061"/>
    <n v="104136.12"/>
    <n v="104136.12"/>
  </r>
  <r>
    <x v="3"/>
    <x v="23"/>
    <x v="23"/>
    <x v="0"/>
    <s v="12"/>
    <s v="12004"/>
    <s v="Sueldos del Grupo C2."/>
    <n v="57859"/>
    <n v="0"/>
    <n v="57859"/>
    <n v="57832"/>
    <n v="57832"/>
    <n v="25234.19"/>
    <n v="25234.19"/>
  </r>
  <r>
    <x v="3"/>
    <x v="23"/>
    <x v="23"/>
    <x v="0"/>
    <s v="12"/>
    <s v="12006"/>
    <s v="Trienios."/>
    <n v="119531"/>
    <n v="0"/>
    <n v="119531"/>
    <n v="119530"/>
    <n v="119530"/>
    <n v="61650.48"/>
    <n v="61650.48"/>
  </r>
  <r>
    <x v="3"/>
    <x v="23"/>
    <x v="23"/>
    <x v="0"/>
    <s v="12"/>
    <s v="12100"/>
    <s v="Complemento de destino."/>
    <n v="256448"/>
    <n v="-10000"/>
    <n v="246448"/>
    <n v="240969"/>
    <n v="240969"/>
    <n v="115323.57"/>
    <n v="115323.57"/>
  </r>
  <r>
    <x v="3"/>
    <x v="23"/>
    <x v="23"/>
    <x v="0"/>
    <s v="12"/>
    <s v="12101"/>
    <s v="Complemento específico."/>
    <n v="603839"/>
    <n v="-30000"/>
    <n v="573839"/>
    <n v="570819"/>
    <n v="570819"/>
    <n v="285015.82"/>
    <n v="285015.82"/>
  </r>
  <r>
    <x v="3"/>
    <x v="23"/>
    <x v="23"/>
    <x v="0"/>
    <s v="12"/>
    <s v="12103"/>
    <s v="Otros complementos."/>
    <n v="61018"/>
    <n v="0"/>
    <n v="61018"/>
    <n v="64127.6"/>
    <n v="64127.6"/>
    <n v="34563.25"/>
    <n v="34563.25"/>
  </r>
  <r>
    <x v="3"/>
    <x v="23"/>
    <x v="23"/>
    <x v="0"/>
    <s v="13"/>
    <s v="13000"/>
    <s v="Retribuciones básicas."/>
    <n v="57218"/>
    <n v="0"/>
    <n v="57218"/>
    <n v="57186"/>
    <n v="57186"/>
    <n v="45038.92"/>
    <n v="45038.92"/>
  </r>
  <r>
    <x v="3"/>
    <x v="23"/>
    <x v="23"/>
    <x v="0"/>
    <s v="13"/>
    <s v="13002"/>
    <s v="Otras remuneraciones."/>
    <n v="47431"/>
    <n v="70000"/>
    <n v="117431"/>
    <n v="41540.800000000003"/>
    <n v="41540.800000000003"/>
    <n v="40907.74"/>
    <n v="40907.74"/>
  </r>
  <r>
    <x v="3"/>
    <x v="23"/>
    <x v="23"/>
    <x v="0"/>
    <s v="13"/>
    <s v="131"/>
    <s v="Laboral temporal."/>
    <n v="0"/>
    <n v="0"/>
    <n v="0"/>
    <n v="71312"/>
    <n v="71312"/>
    <n v="70316.72"/>
    <n v="70316.72"/>
  </r>
  <r>
    <x v="3"/>
    <x v="23"/>
    <x v="23"/>
    <x v="0"/>
    <s v="15"/>
    <s v="151"/>
    <s v="Gratificaciones."/>
    <n v="0"/>
    <n v="6500"/>
    <n v="6500"/>
    <n v="6500"/>
    <n v="6500"/>
    <n v="6500"/>
    <n v="6500"/>
  </r>
  <r>
    <x v="3"/>
    <x v="23"/>
    <x v="23"/>
    <x v="1"/>
    <s v="21"/>
    <s v="213"/>
    <s v="Reparación de maquinaria, instalaciones técnicas y utillaje."/>
    <n v="5700"/>
    <n v="0"/>
    <n v="5700"/>
    <n v="4800"/>
    <n v="4800"/>
    <n v="1127.1199999999999"/>
    <n v="1127.1199999999999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70000"/>
    <n v="0"/>
    <n v="70000"/>
    <n v="55989.3"/>
    <n v="55989.3"/>
    <n v="14530.11"/>
    <n v="14530.11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50654"/>
    <n v="0"/>
    <n v="50654"/>
    <n v="33769"/>
    <n v="33769"/>
    <n v="17049.72"/>
    <n v="17049.72"/>
  </r>
  <r>
    <x v="4"/>
    <x v="24"/>
    <x v="24"/>
    <x v="0"/>
    <s v="12"/>
    <s v="12001"/>
    <s v="Sueldos del Grupo A2."/>
    <n v="14847"/>
    <n v="0"/>
    <n v="14847"/>
    <n v="14847"/>
    <n v="14847"/>
    <n v="7496.33"/>
    <n v="7496.33"/>
  </r>
  <r>
    <x v="4"/>
    <x v="24"/>
    <x v="24"/>
    <x v="0"/>
    <s v="12"/>
    <s v="12003"/>
    <s v="Sueldos del Grupo C1."/>
    <n v="22743"/>
    <n v="0"/>
    <n v="22743"/>
    <n v="22743"/>
    <n v="22743"/>
    <n v="11482.74"/>
    <n v="11482.74"/>
  </r>
  <r>
    <x v="4"/>
    <x v="24"/>
    <x v="24"/>
    <x v="0"/>
    <s v="12"/>
    <s v="12004"/>
    <s v="Sueldos del Grupo C2."/>
    <n v="9639"/>
    <n v="0"/>
    <n v="9639"/>
    <n v="0"/>
    <n v="0"/>
    <n v="0"/>
    <n v="0"/>
  </r>
  <r>
    <x v="4"/>
    <x v="24"/>
    <x v="24"/>
    <x v="0"/>
    <s v="12"/>
    <s v="12006"/>
    <s v="Trienios."/>
    <n v="25768"/>
    <n v="0"/>
    <n v="25768"/>
    <n v="25768"/>
    <n v="25768"/>
    <n v="13677.63"/>
    <n v="13677.63"/>
  </r>
  <r>
    <x v="4"/>
    <x v="24"/>
    <x v="24"/>
    <x v="0"/>
    <s v="12"/>
    <s v="12100"/>
    <s v="Complemento de destino."/>
    <n v="68292"/>
    <n v="0"/>
    <n v="68292"/>
    <n v="55167"/>
    <n v="55167"/>
    <n v="27853.42"/>
    <n v="27853.42"/>
  </r>
  <r>
    <x v="4"/>
    <x v="24"/>
    <x v="24"/>
    <x v="0"/>
    <s v="12"/>
    <s v="12101"/>
    <s v="Complemento específico."/>
    <n v="164633"/>
    <n v="0"/>
    <n v="164633"/>
    <n v="130243"/>
    <n v="130243"/>
    <n v="65758.63"/>
    <n v="65758.63"/>
  </r>
  <r>
    <x v="4"/>
    <x v="24"/>
    <x v="24"/>
    <x v="0"/>
    <s v="12"/>
    <s v="12103"/>
    <s v="Otros complementos."/>
    <n v="10813"/>
    <n v="0"/>
    <n v="10813"/>
    <n v="11488"/>
    <n v="11488"/>
    <n v="7322.73"/>
    <n v="7322.73"/>
  </r>
  <r>
    <x v="4"/>
    <x v="24"/>
    <x v="24"/>
    <x v="1"/>
    <s v="20"/>
    <s v="203"/>
    <s v="Arrendamientos de maquinaria, instalaciones y utillaje."/>
    <n v="3000"/>
    <n v="0"/>
    <n v="3000"/>
    <n v="2500"/>
    <n v="2500"/>
    <n v="380.59"/>
    <n v="380.59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29695"/>
    <n v="0"/>
    <n v="29695"/>
    <n v="14847"/>
    <n v="14847"/>
    <n v="7496.33"/>
    <n v="7496.33"/>
  </r>
  <r>
    <x v="4"/>
    <x v="25"/>
    <x v="25"/>
    <x v="0"/>
    <s v="12"/>
    <s v="12003"/>
    <s v="Sueldos del Grupo C1."/>
    <n v="22743"/>
    <n v="0"/>
    <n v="22743"/>
    <n v="11871"/>
    <n v="11871"/>
    <n v="11482.74"/>
    <n v="11482.74"/>
  </r>
  <r>
    <x v="4"/>
    <x v="25"/>
    <x v="25"/>
    <x v="0"/>
    <s v="12"/>
    <s v="12004"/>
    <s v="Sueldos del Grupo C2."/>
    <n v="28916"/>
    <n v="0"/>
    <n v="28916"/>
    <n v="28916"/>
    <n v="28916"/>
    <n v="6739.76"/>
    <n v="6739.76"/>
  </r>
  <r>
    <x v="4"/>
    <x v="25"/>
    <x v="25"/>
    <x v="0"/>
    <s v="12"/>
    <s v="12006"/>
    <s v="Trienios."/>
    <n v="12780"/>
    <n v="0"/>
    <n v="12780"/>
    <n v="12779"/>
    <n v="12779"/>
    <n v="6129.42"/>
    <n v="6129.42"/>
  </r>
  <r>
    <x v="4"/>
    <x v="25"/>
    <x v="25"/>
    <x v="0"/>
    <s v="12"/>
    <s v="12100"/>
    <s v="Complemento de destino."/>
    <n v="46095"/>
    <n v="0"/>
    <n v="46095"/>
    <n v="32654"/>
    <n v="32654"/>
    <n v="14963.26"/>
    <n v="14963.26"/>
  </r>
  <r>
    <x v="4"/>
    <x v="25"/>
    <x v="25"/>
    <x v="0"/>
    <s v="12"/>
    <s v="12101"/>
    <s v="Complemento específico."/>
    <n v="108396"/>
    <n v="0"/>
    <n v="108396"/>
    <n v="77106"/>
    <n v="77106"/>
    <n v="44998.63"/>
    <n v="44998.63"/>
  </r>
  <r>
    <x v="4"/>
    <x v="25"/>
    <x v="25"/>
    <x v="0"/>
    <s v="12"/>
    <s v="12103"/>
    <s v="Otros complementos."/>
    <n v="6652"/>
    <n v="0"/>
    <n v="6652"/>
    <n v="7115.75"/>
    <n v="7115.75"/>
    <n v="3473.01"/>
    <n v="3473.01"/>
  </r>
  <r>
    <x v="4"/>
    <x v="25"/>
    <x v="25"/>
    <x v="0"/>
    <s v="13"/>
    <s v="13000"/>
    <s v="Retribuciones básicas."/>
    <n v="195923"/>
    <n v="0"/>
    <n v="195923"/>
    <n v="141168"/>
    <n v="141168"/>
    <n v="74947.87"/>
    <n v="74947.87"/>
  </r>
  <r>
    <x v="4"/>
    <x v="25"/>
    <x v="25"/>
    <x v="0"/>
    <s v="13"/>
    <s v="13001"/>
    <s v="Horas extraordinarias"/>
    <n v="0"/>
    <n v="0"/>
    <n v="0"/>
    <n v="811.79"/>
    <n v="811.79"/>
    <n v="811.79"/>
    <n v="811.79"/>
  </r>
  <r>
    <x v="4"/>
    <x v="25"/>
    <x v="25"/>
    <x v="0"/>
    <s v="13"/>
    <s v="13002"/>
    <s v="Otras remuneraciones."/>
    <n v="181677"/>
    <n v="0"/>
    <n v="181677"/>
    <n v="124601.3"/>
    <n v="124601.3"/>
    <n v="86109.22"/>
    <n v="86109.22"/>
  </r>
  <r>
    <x v="4"/>
    <x v="25"/>
    <x v="25"/>
    <x v="0"/>
    <s v="13"/>
    <s v="131"/>
    <s v="Laboral temporal."/>
    <n v="0"/>
    <n v="0"/>
    <n v="0"/>
    <n v="0"/>
    <n v="0"/>
    <n v="0"/>
    <n v="0"/>
  </r>
  <r>
    <x v="4"/>
    <x v="25"/>
    <x v="25"/>
    <x v="1"/>
    <s v="20"/>
    <s v="203"/>
    <s v="Arrendamientos de maquinaria, instalaciones y utillaje."/>
    <n v="1300"/>
    <n v="0"/>
    <n v="1300"/>
    <n v="2000"/>
    <n v="2000"/>
    <n v="194.23"/>
    <n v="194.23"/>
  </r>
  <r>
    <x v="4"/>
    <x v="25"/>
    <x v="25"/>
    <x v="1"/>
    <s v="21"/>
    <s v="212"/>
    <s v="Reparación de edificios y otras construcciones."/>
    <n v="3000"/>
    <n v="0"/>
    <n v="3000"/>
    <n v="332.75"/>
    <n v="332.75"/>
    <n v="0"/>
    <n v="0"/>
  </r>
  <r>
    <x v="4"/>
    <x v="25"/>
    <x v="25"/>
    <x v="1"/>
    <s v="21"/>
    <s v="213"/>
    <s v="Reparación de maquinaria, instalaciones técnicas y utillaje."/>
    <n v="800"/>
    <n v="0"/>
    <n v="8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334.53"/>
    <n v="334.53"/>
  </r>
  <r>
    <x v="4"/>
    <x v="25"/>
    <x v="25"/>
    <x v="1"/>
    <s v="22"/>
    <s v="22102"/>
    <s v="Gas."/>
    <n v="1700"/>
    <n v="0"/>
    <n v="1700"/>
    <n v="1700"/>
    <n v="1700"/>
    <n v="1412.24"/>
    <n v="1365.63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6000"/>
    <n v="0"/>
    <n v="6000"/>
    <n v="1194.0999999999999"/>
    <n v="1194.0999999999999"/>
    <n v="1107.0999999999999"/>
    <n v="1107.0999999999999"/>
  </r>
  <r>
    <x v="4"/>
    <x v="25"/>
    <x v="25"/>
    <x v="1"/>
    <s v="22"/>
    <s v="22199"/>
    <s v="Otros suministros."/>
    <n v="800"/>
    <n v="0"/>
    <n v="800"/>
    <n v="1275.27"/>
    <n v="1275.27"/>
    <n v="461.98"/>
    <n v="461.98"/>
  </r>
  <r>
    <x v="4"/>
    <x v="25"/>
    <x v="25"/>
    <x v="1"/>
    <s v="22"/>
    <s v="22200"/>
    <s v="Servicios de Telecomunicaciones."/>
    <n v="850"/>
    <n v="0"/>
    <n v="850"/>
    <n v="0"/>
    <n v="0"/>
    <n v="0"/>
    <n v="0"/>
  </r>
  <r>
    <x v="4"/>
    <x v="25"/>
    <x v="25"/>
    <x v="1"/>
    <s v="22"/>
    <s v="22602"/>
    <s v="Publicidad y propaganda."/>
    <n v="40000"/>
    <n v="0"/>
    <n v="40000"/>
    <n v="0"/>
    <n v="0"/>
    <n v="0"/>
    <n v="0"/>
  </r>
  <r>
    <x v="4"/>
    <x v="25"/>
    <x v="25"/>
    <x v="1"/>
    <s v="22"/>
    <s v="22606"/>
    <s v="Reuniones, conferencias y cursos."/>
    <n v="6000"/>
    <n v="0"/>
    <n v="6000"/>
    <n v="0"/>
    <n v="0"/>
    <n v="0"/>
    <n v="0"/>
  </r>
  <r>
    <x v="4"/>
    <x v="25"/>
    <x v="25"/>
    <x v="1"/>
    <s v="22"/>
    <s v="22699"/>
    <s v="Otros gastos diversos"/>
    <n v="10000"/>
    <n v="0"/>
    <n v="10000"/>
    <n v="42046.59"/>
    <n v="42046.59"/>
    <n v="40319.25"/>
    <n v="40319.25"/>
  </r>
  <r>
    <x v="4"/>
    <x v="25"/>
    <x v="25"/>
    <x v="1"/>
    <s v="22"/>
    <s v="22700"/>
    <s v="Limpieza y aseo."/>
    <n v="5000"/>
    <n v="0"/>
    <n v="5000"/>
    <n v="4461.2700000000004"/>
    <n v="4461.2700000000004"/>
    <n v="1764.3"/>
    <n v="1411.44"/>
  </r>
  <r>
    <x v="4"/>
    <x v="25"/>
    <x v="25"/>
    <x v="1"/>
    <s v="22"/>
    <s v="22706"/>
    <s v="Estudios y trabajos técnicos."/>
    <n v="50000"/>
    <n v="0"/>
    <n v="50000"/>
    <n v="19080.86"/>
    <n v="19080.86"/>
    <n v="2311.1"/>
    <n v="2311.1"/>
  </r>
  <r>
    <x v="4"/>
    <x v="25"/>
    <x v="25"/>
    <x v="1"/>
    <s v="22"/>
    <s v="22799"/>
    <s v="Otros trabajos realizados por otras empresas y profes."/>
    <n v="40000"/>
    <n v="17556.41"/>
    <n v="57556.41"/>
    <n v="34084.57"/>
    <n v="34084.57"/>
    <n v="19804.57"/>
    <n v="13270.57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2"/>
    <s v="623"/>
    <s v="Maquinaria, instalaciones técnicas y utillaje."/>
    <n v="0"/>
    <n v="18150"/>
    <n v="18150"/>
    <n v="14613.5"/>
    <n v="14613.5"/>
    <n v="0"/>
    <n v="0"/>
  </r>
  <r>
    <x v="4"/>
    <x v="25"/>
    <x v="25"/>
    <x v="3"/>
    <s v="63"/>
    <s v="632"/>
    <s v="Edificios y otras construcciones."/>
    <n v="0"/>
    <n v="563646.18999999994"/>
    <n v="563646.18999999994"/>
    <n v="548136.34"/>
    <n v="10514.63"/>
    <n v="0"/>
    <n v="0"/>
  </r>
  <r>
    <x v="4"/>
    <x v="26"/>
    <x v="26"/>
    <x v="0"/>
    <s v="12"/>
    <s v="12000"/>
    <s v="Sueldos del Grupo A1."/>
    <n v="33769"/>
    <n v="0"/>
    <n v="33769"/>
    <n v="46555"/>
    <n v="46555"/>
    <n v="11897.02"/>
    <n v="11897.02"/>
  </r>
  <r>
    <x v="4"/>
    <x v="26"/>
    <x v="26"/>
    <x v="0"/>
    <s v="12"/>
    <s v="12001"/>
    <s v="Sueldos del Grupo A2."/>
    <n v="44542"/>
    <n v="0"/>
    <n v="44542"/>
    <n v="14847"/>
    <n v="14847"/>
    <n v="7496.33"/>
    <n v="7496.33"/>
  </r>
  <r>
    <x v="4"/>
    <x v="26"/>
    <x v="26"/>
    <x v="0"/>
    <s v="12"/>
    <s v="12003"/>
    <s v="Sueldos del Grupo C1."/>
    <n v="11372"/>
    <n v="0"/>
    <n v="11372"/>
    <n v="0"/>
    <n v="0"/>
    <n v="0"/>
    <n v="0"/>
  </r>
  <r>
    <x v="4"/>
    <x v="26"/>
    <x v="26"/>
    <x v="0"/>
    <s v="12"/>
    <s v="12004"/>
    <s v="Sueldos del Grupo C2."/>
    <n v="9639"/>
    <n v="0"/>
    <n v="9639"/>
    <n v="9638"/>
    <n v="9638"/>
    <n v="4866.5600000000004"/>
    <n v="4866.5600000000004"/>
  </r>
  <r>
    <x v="4"/>
    <x v="26"/>
    <x v="26"/>
    <x v="0"/>
    <s v="12"/>
    <s v="12006"/>
    <s v="Trienios."/>
    <n v="14265"/>
    <n v="0"/>
    <n v="14265"/>
    <n v="14265"/>
    <n v="14265"/>
    <n v="4906.1899999999996"/>
    <n v="4906.1899999999996"/>
  </r>
  <r>
    <x v="4"/>
    <x v="26"/>
    <x v="26"/>
    <x v="0"/>
    <s v="12"/>
    <s v="12100"/>
    <s v="Complemento de destino."/>
    <n v="57164"/>
    <n v="0"/>
    <n v="57164"/>
    <n v="42137"/>
    <n v="42137"/>
    <n v="12972.1"/>
    <n v="12972.1"/>
  </r>
  <r>
    <x v="4"/>
    <x v="26"/>
    <x v="26"/>
    <x v="0"/>
    <s v="12"/>
    <s v="12101"/>
    <s v="Complemento específico."/>
    <n v="142209"/>
    <n v="0"/>
    <n v="142209"/>
    <n v="109905"/>
    <n v="109905"/>
    <n v="35094.620000000003"/>
    <n v="35094.620000000003"/>
  </r>
  <r>
    <x v="4"/>
    <x v="26"/>
    <x v="26"/>
    <x v="0"/>
    <s v="12"/>
    <s v="12103"/>
    <s v="Otros complementos."/>
    <n v="6821"/>
    <n v="0"/>
    <n v="6821"/>
    <n v="7091.4"/>
    <n v="7091.4"/>
    <n v="2523.7399999999998"/>
    <n v="2523.7399999999998"/>
  </r>
  <r>
    <x v="4"/>
    <x v="26"/>
    <x v="26"/>
    <x v="1"/>
    <s v="20"/>
    <s v="203"/>
    <s v="Arrendamientos de maquinaria, instalaciones y utillaje."/>
    <n v="4000"/>
    <n v="0"/>
    <n v="4000"/>
    <n v="0"/>
    <n v="0"/>
    <n v="0"/>
    <n v="0"/>
  </r>
  <r>
    <x v="4"/>
    <x v="26"/>
    <x v="26"/>
    <x v="1"/>
    <s v="21"/>
    <s v="212"/>
    <s v="Reparación de edificios y otras construcciones."/>
    <n v="10000"/>
    <n v="0"/>
    <n v="10000"/>
    <n v="0"/>
    <n v="0"/>
    <n v="0"/>
    <n v="0"/>
  </r>
  <r>
    <x v="4"/>
    <x v="26"/>
    <x v="26"/>
    <x v="1"/>
    <s v="21"/>
    <s v="213"/>
    <s v="Reparación de maquinaria, instalaciones técnicas y utillaje."/>
    <n v="4200"/>
    <n v="0"/>
    <n v="42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8000"/>
    <n v="0"/>
    <n v="8000"/>
    <n v="3800"/>
    <n v="3800"/>
    <n v="360"/>
    <n v="360"/>
  </r>
  <r>
    <x v="4"/>
    <x v="26"/>
    <x v="26"/>
    <x v="1"/>
    <s v="22"/>
    <s v="22699"/>
    <s v="Otros gastos diversos"/>
    <n v="12000"/>
    <n v="0"/>
    <n v="12000"/>
    <n v="3475.12"/>
    <n v="3475.12"/>
    <n v="3475.12"/>
    <n v="3475.12"/>
  </r>
  <r>
    <x v="4"/>
    <x v="26"/>
    <x v="26"/>
    <x v="1"/>
    <s v="22"/>
    <s v="22706"/>
    <s v="Estudios y trabajos técnicos."/>
    <n v="50000"/>
    <n v="0"/>
    <n v="50000"/>
    <n v="21417"/>
    <n v="21417"/>
    <n v="21417"/>
    <n v="21417"/>
  </r>
  <r>
    <x v="4"/>
    <x v="26"/>
    <x v="26"/>
    <x v="1"/>
    <s v="22"/>
    <s v="22799"/>
    <s v="Otros trabajos realizados por otras empresas y profes."/>
    <n v="35000"/>
    <n v="0"/>
    <n v="35000"/>
    <n v="19135.189999999999"/>
    <n v="19135.189999999999"/>
    <n v="0"/>
    <n v="0"/>
  </r>
  <r>
    <x v="4"/>
    <x v="26"/>
    <x v="26"/>
    <x v="2"/>
    <s v="46"/>
    <s v="467"/>
    <s v="A Consorcios."/>
    <n v="543250"/>
    <n v="0"/>
    <n v="54325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60000"/>
    <n v="60000"/>
    <n v="26000"/>
    <n v="2600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187500"/>
    <n v="467500"/>
    <n v="279999"/>
    <n v="279999"/>
    <n v="279999"/>
    <n v="279999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101308"/>
    <n v="0"/>
    <n v="101308"/>
    <n v="114094"/>
    <n v="114094"/>
    <n v="60128.94"/>
    <n v="60128.94"/>
  </r>
  <r>
    <x v="4"/>
    <x v="27"/>
    <x v="27"/>
    <x v="0"/>
    <s v="12"/>
    <s v="12001"/>
    <s v="Sueldos del Grupo A2."/>
    <n v="133627"/>
    <n v="0"/>
    <n v="133627"/>
    <n v="81732.81"/>
    <n v="81732.81"/>
    <n v="40508.339999999997"/>
    <n v="40508.339999999997"/>
  </r>
  <r>
    <x v="4"/>
    <x v="27"/>
    <x v="27"/>
    <x v="0"/>
    <s v="12"/>
    <s v="12003"/>
    <s v="Sueldos del Grupo C1."/>
    <n v="11372"/>
    <n v="0"/>
    <n v="11372"/>
    <n v="11371"/>
    <n v="11371"/>
    <n v="722.91"/>
    <n v="722.91"/>
  </r>
  <r>
    <x v="4"/>
    <x v="27"/>
    <x v="27"/>
    <x v="0"/>
    <s v="12"/>
    <s v="12004"/>
    <s v="Sueldos del Grupo C2."/>
    <n v="48194"/>
    <n v="0"/>
    <n v="48194"/>
    <n v="19277"/>
    <n v="19277"/>
    <n v="17499.400000000001"/>
    <n v="17499.400000000001"/>
  </r>
  <r>
    <x v="4"/>
    <x v="27"/>
    <x v="27"/>
    <x v="0"/>
    <s v="12"/>
    <s v="12006"/>
    <s v="Trienios."/>
    <n v="32833"/>
    <n v="0"/>
    <n v="32833"/>
    <n v="31869"/>
    <n v="31869"/>
    <n v="17089.89"/>
    <n v="17089.89"/>
  </r>
  <r>
    <x v="4"/>
    <x v="27"/>
    <x v="27"/>
    <x v="0"/>
    <s v="12"/>
    <s v="12100"/>
    <s v="Complemento de destino."/>
    <n v="175238"/>
    <n v="0"/>
    <n v="175238"/>
    <n v="141964.28"/>
    <n v="141964.28"/>
    <n v="65740.5"/>
    <n v="65740.5"/>
  </r>
  <r>
    <x v="4"/>
    <x v="27"/>
    <x v="27"/>
    <x v="0"/>
    <s v="12"/>
    <s v="12101"/>
    <s v="Complemento específico."/>
    <n v="429150"/>
    <n v="0"/>
    <n v="429150"/>
    <n v="350598.81"/>
    <n v="350598.81"/>
    <n v="208717.02"/>
    <n v="208717.02"/>
  </r>
  <r>
    <x v="4"/>
    <x v="27"/>
    <x v="27"/>
    <x v="0"/>
    <s v="12"/>
    <s v="12103"/>
    <s v="Otros complementos."/>
    <n v="16445"/>
    <n v="0"/>
    <n v="16445"/>
    <n v="17523.599999999999"/>
    <n v="17523.599999999999"/>
    <n v="10406.73"/>
    <n v="10406.73"/>
  </r>
  <r>
    <x v="4"/>
    <x v="27"/>
    <x v="27"/>
    <x v="0"/>
    <s v="13"/>
    <s v="13000"/>
    <s v="Retribuciones básicas."/>
    <n v="114717"/>
    <n v="0"/>
    <n v="114717"/>
    <n v="114716"/>
    <n v="114716"/>
    <n v="50356.06"/>
    <n v="50356.06"/>
  </r>
  <r>
    <x v="4"/>
    <x v="27"/>
    <x v="27"/>
    <x v="0"/>
    <s v="13"/>
    <s v="13002"/>
    <s v="Otras remuneraciones."/>
    <n v="69513"/>
    <n v="0"/>
    <n v="69513"/>
    <n v="69270.399999999994"/>
    <n v="69270.399999999994"/>
    <n v="53111.4"/>
    <n v="53111.4"/>
  </r>
  <r>
    <x v="4"/>
    <x v="27"/>
    <x v="27"/>
    <x v="0"/>
    <s v="14"/>
    <s v="143"/>
    <s v="Otro personal."/>
    <n v="208435"/>
    <n v="0"/>
    <n v="208435"/>
    <n v="208434.41"/>
    <n v="208434.41"/>
    <n v="123510.23"/>
    <n v="123510.23"/>
  </r>
  <r>
    <x v="4"/>
    <x v="27"/>
    <x v="27"/>
    <x v="1"/>
    <s v="20"/>
    <s v="203"/>
    <s v="Arrendamientos de maquinaria, instalaciones y utillaje."/>
    <n v="8540"/>
    <n v="0"/>
    <n v="8540"/>
    <n v="7017.52"/>
    <n v="7017.52"/>
    <n v="1089.25"/>
    <n v="1049.44"/>
  </r>
  <r>
    <x v="4"/>
    <x v="27"/>
    <x v="27"/>
    <x v="1"/>
    <s v="20"/>
    <s v="204"/>
    <s v="Arrendamientos de material de transporte."/>
    <n v="800"/>
    <n v="0"/>
    <n v="800"/>
    <n v="676.36"/>
    <n v="676.36"/>
    <n v="169.09"/>
    <n v="169.09"/>
  </r>
  <r>
    <x v="4"/>
    <x v="27"/>
    <x v="27"/>
    <x v="1"/>
    <s v="20"/>
    <s v="206"/>
    <s v="Arrendamientos de equipos para procesos de información."/>
    <n v="24000"/>
    <n v="0"/>
    <n v="24000"/>
    <n v="121"/>
    <n v="121"/>
    <n v="121"/>
    <n v="121"/>
  </r>
  <r>
    <x v="4"/>
    <x v="27"/>
    <x v="27"/>
    <x v="1"/>
    <s v="21"/>
    <s v="212"/>
    <s v="Reparación de edificios y otras construcciones."/>
    <n v="7000"/>
    <n v="0"/>
    <n v="7000"/>
    <n v="5136.51"/>
    <n v="540.97"/>
    <n v="540.97"/>
    <n v="540.97"/>
  </r>
  <r>
    <x v="4"/>
    <x v="27"/>
    <x v="27"/>
    <x v="1"/>
    <s v="21"/>
    <s v="213"/>
    <s v="Reparación de maquinaria, instalaciones técnicas y utillaje."/>
    <n v="20000"/>
    <n v="0"/>
    <n v="20000"/>
    <n v="316.74"/>
    <n v="316.74"/>
    <n v="148.37"/>
    <n v="148.37"/>
  </r>
  <r>
    <x v="4"/>
    <x v="27"/>
    <x v="27"/>
    <x v="1"/>
    <s v="21"/>
    <s v="214"/>
    <s v="Reparación de elementos de transporte."/>
    <n v="1400"/>
    <n v="0"/>
    <n v="1400"/>
    <n v="534.17999999999995"/>
    <n v="534.17999999999995"/>
    <n v="89.66"/>
    <n v="89.66"/>
  </r>
  <r>
    <x v="4"/>
    <x v="27"/>
    <x v="27"/>
    <x v="1"/>
    <s v="22"/>
    <s v="22001"/>
    <s v="Prensa, revistas, libros y otras publicaciones."/>
    <n v="1500"/>
    <n v="0"/>
    <n v="1500"/>
    <n v="1948.16"/>
    <n v="1948.16"/>
    <n v="1948.16"/>
    <n v="1948.16"/>
  </r>
  <r>
    <x v="4"/>
    <x v="27"/>
    <x v="27"/>
    <x v="1"/>
    <s v="22"/>
    <s v="22100"/>
    <s v="Energía eléctrica."/>
    <n v="50000"/>
    <n v="0"/>
    <n v="50000"/>
    <n v="50000"/>
    <n v="50000"/>
    <n v="11627.41"/>
    <n v="11627.41"/>
  </r>
  <r>
    <x v="4"/>
    <x v="27"/>
    <x v="27"/>
    <x v="1"/>
    <s v="22"/>
    <s v="22112"/>
    <s v="Sumin. de material electrónico, eléctrico y de telecomunic."/>
    <n v="1500"/>
    <n v="0"/>
    <n v="1500"/>
    <n v="0"/>
    <n v="0"/>
    <n v="0"/>
    <n v="0"/>
  </r>
  <r>
    <x v="4"/>
    <x v="27"/>
    <x v="27"/>
    <x v="1"/>
    <s v="22"/>
    <s v="22199"/>
    <s v="Otros suministros."/>
    <n v="500"/>
    <n v="0"/>
    <n v="500"/>
    <n v="37.15"/>
    <n v="37.15"/>
    <n v="37.15"/>
    <n v="37.15"/>
  </r>
  <r>
    <x v="4"/>
    <x v="27"/>
    <x v="27"/>
    <x v="1"/>
    <s v="22"/>
    <s v="22200"/>
    <s v="Servicios de Telecomunicaciones."/>
    <n v="1760"/>
    <n v="0"/>
    <n v="1760"/>
    <n v="0"/>
    <n v="0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85000"/>
    <n v="0"/>
    <n v="85000"/>
    <n v="55402.75"/>
    <n v="55402.75"/>
    <n v="53066.25"/>
    <n v="53066.25"/>
  </r>
  <r>
    <x v="4"/>
    <x v="27"/>
    <x v="27"/>
    <x v="1"/>
    <s v="22"/>
    <s v="22606"/>
    <s v="Reuniones, conferencias y cursos."/>
    <n v="30000"/>
    <n v="0"/>
    <n v="30000"/>
    <n v="3173.3"/>
    <n v="3173.3"/>
    <n v="3118.45"/>
    <n v="3118.45"/>
  </r>
  <r>
    <x v="4"/>
    <x v="27"/>
    <x v="27"/>
    <x v="1"/>
    <s v="22"/>
    <s v="22609"/>
    <s v="Actividades culturales y deportivas"/>
    <n v="0"/>
    <n v="0"/>
    <n v="0"/>
    <n v="42834"/>
    <n v="42834"/>
    <n v="42724"/>
    <n v="42724"/>
  </r>
  <r>
    <x v="4"/>
    <x v="27"/>
    <x v="27"/>
    <x v="1"/>
    <s v="22"/>
    <s v="22699"/>
    <s v="Otros gastos diversos"/>
    <n v="40000"/>
    <n v="0"/>
    <n v="40000"/>
    <n v="83482.27"/>
    <n v="83482.27"/>
    <n v="48372.65"/>
    <n v="48372.65"/>
  </r>
  <r>
    <x v="4"/>
    <x v="27"/>
    <x v="27"/>
    <x v="1"/>
    <s v="22"/>
    <s v="22700"/>
    <s v="Limpieza y aseo."/>
    <n v="55000"/>
    <n v="0"/>
    <n v="55000"/>
    <n v="44472.63"/>
    <n v="44472.63"/>
    <n v="15256.05"/>
    <n v="15256.05"/>
  </r>
  <r>
    <x v="4"/>
    <x v="27"/>
    <x v="27"/>
    <x v="1"/>
    <s v="22"/>
    <s v="22706"/>
    <s v="Estudios y trabajos técnicos."/>
    <n v="150000"/>
    <n v="0"/>
    <n v="150000"/>
    <n v="1181.31"/>
    <n v="1181.31"/>
    <n v="1181.31"/>
    <n v="1181.31"/>
  </r>
  <r>
    <x v="4"/>
    <x v="27"/>
    <x v="27"/>
    <x v="1"/>
    <s v="22"/>
    <s v="22799"/>
    <s v="Otros trabajos realizados por otras empresas y profes."/>
    <n v="1665000"/>
    <n v="-28670.93"/>
    <n v="1636329.07"/>
    <n v="1411822.62"/>
    <n v="1388332.92"/>
    <n v="382411.18"/>
    <n v="380946.06"/>
  </r>
  <r>
    <x v="4"/>
    <x v="27"/>
    <x v="27"/>
    <x v="1"/>
    <s v="23"/>
    <s v="23020"/>
    <s v="Dietas del personal no directivo"/>
    <n v="15000"/>
    <n v="0"/>
    <n v="15000"/>
    <n v="2103.64"/>
    <n v="2103.64"/>
    <n v="2103.64"/>
    <n v="1975.1"/>
  </r>
  <r>
    <x v="4"/>
    <x v="27"/>
    <x v="27"/>
    <x v="1"/>
    <s v="23"/>
    <s v="23120"/>
    <s v="Locomoción del personal no directivo."/>
    <n v="24000"/>
    <n v="0"/>
    <n v="24000"/>
    <n v="5168.12"/>
    <n v="5168.12"/>
    <n v="5168.12"/>
    <n v="4949.6000000000004"/>
  </r>
  <r>
    <x v="4"/>
    <x v="27"/>
    <x v="27"/>
    <x v="1"/>
    <s v="23"/>
    <s v="233"/>
    <s v="Otras indemnizaciones."/>
    <n v="700"/>
    <n v="0"/>
    <n v="700"/>
    <n v="137.41999999999999"/>
    <n v="137.41999999999999"/>
    <n v="137.41999999999999"/>
    <n v="137.41999999999999"/>
  </r>
  <r>
    <x v="4"/>
    <x v="27"/>
    <x v="27"/>
    <x v="2"/>
    <s v="47"/>
    <s v="479"/>
    <s v="Otras subvenciones a Empresas privadas."/>
    <n v="1650000"/>
    <n v="-665000"/>
    <n v="985000"/>
    <n v="427581"/>
    <n v="27581"/>
    <n v="0"/>
    <n v="0"/>
  </r>
  <r>
    <x v="4"/>
    <x v="27"/>
    <x v="27"/>
    <x v="2"/>
    <s v="48"/>
    <s v="481"/>
    <s v="Premios, becas, etc."/>
    <n v="200000"/>
    <n v="0"/>
    <n v="20000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160000"/>
    <n v="160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65000"/>
    <n v="0"/>
    <n v="565000"/>
    <n v="243966.92"/>
    <n v="243966.92"/>
    <n v="192945.9"/>
    <n v="192945.9"/>
  </r>
  <r>
    <x v="4"/>
    <x v="27"/>
    <x v="27"/>
    <x v="3"/>
    <s v="60"/>
    <s v="609"/>
    <s v="Otras invers nuevas en infraest y bienes dest al uso gral"/>
    <n v="175144"/>
    <n v="0"/>
    <n v="175144"/>
    <n v="170206.91"/>
    <n v="170206.91"/>
    <n v="168559.62"/>
    <n v="168559.62"/>
  </r>
  <r>
    <x v="4"/>
    <x v="27"/>
    <x v="27"/>
    <x v="3"/>
    <s v="62"/>
    <s v="621"/>
    <s v="Terrenos y bienes naturales."/>
    <n v="276000"/>
    <n v="0"/>
    <n v="276000"/>
    <n v="0"/>
    <n v="0"/>
    <n v="0"/>
    <n v="0"/>
  </r>
  <r>
    <x v="4"/>
    <x v="27"/>
    <x v="27"/>
    <x v="3"/>
    <s v="62"/>
    <s v="622"/>
    <s v="Edificios y otras construcciones."/>
    <n v="0"/>
    <n v="321174.96999999997"/>
    <n v="321174.96999999997"/>
    <n v="991.4"/>
    <n v="991.4"/>
    <n v="189.26"/>
    <n v="189.26"/>
  </r>
  <r>
    <x v="4"/>
    <x v="27"/>
    <x v="27"/>
    <x v="3"/>
    <s v="62"/>
    <s v="625"/>
    <s v="Mobiliario."/>
    <n v="0"/>
    <n v="36444.379999999997"/>
    <n v="36444.379999999997"/>
    <n v="0"/>
    <n v="0"/>
    <n v="0"/>
    <n v="0"/>
  </r>
  <r>
    <x v="4"/>
    <x v="27"/>
    <x v="27"/>
    <x v="3"/>
    <s v="63"/>
    <s v="632"/>
    <s v="Edificios y otras construcciones."/>
    <n v="0"/>
    <n v="28670.93"/>
    <n v="28670.93"/>
    <n v="28670.93"/>
    <n v="28670.93"/>
    <n v="0"/>
    <n v="0"/>
  </r>
  <r>
    <x v="4"/>
    <x v="27"/>
    <x v="27"/>
    <x v="3"/>
    <s v="63"/>
    <s v="633"/>
    <s v="Maquinaria, instalaciones técnicas y utillaje."/>
    <n v="0"/>
    <n v="4427.0200000000004"/>
    <n v="4427.0200000000004"/>
    <n v="4427.0200000000004"/>
    <n v="4427.0200000000004"/>
    <n v="4427.01"/>
    <n v="4427.01"/>
  </r>
  <r>
    <x v="4"/>
    <x v="13"/>
    <x v="13"/>
    <x v="3"/>
    <s v="63"/>
    <s v="633"/>
    <s v="Maquinaria, instalaciones técnicas y utillaje."/>
    <n v="0"/>
    <n v="0"/>
    <n v="0"/>
    <n v="0"/>
    <n v="0"/>
    <n v="0"/>
    <n v="0"/>
  </r>
  <r>
    <x v="5"/>
    <x v="28"/>
    <x v="28"/>
    <x v="0"/>
    <s v="12"/>
    <s v="12001"/>
    <s v="Sueldos del Grupo A2."/>
    <n v="14847"/>
    <n v="0"/>
    <n v="14847"/>
    <n v="14847"/>
    <n v="14847"/>
    <n v="7496.33"/>
    <n v="7496.33"/>
  </r>
  <r>
    <x v="5"/>
    <x v="28"/>
    <x v="28"/>
    <x v="0"/>
    <s v="12"/>
    <s v="12004"/>
    <s v="Sueldos del Grupo C2."/>
    <n v="9639"/>
    <n v="0"/>
    <n v="9639"/>
    <n v="9638"/>
    <n v="9638"/>
    <n v="4866.5600000000004"/>
    <n v="4866.5600000000004"/>
  </r>
  <r>
    <x v="5"/>
    <x v="28"/>
    <x v="28"/>
    <x v="0"/>
    <s v="12"/>
    <s v="12006"/>
    <s v="Trienios."/>
    <n v="6619"/>
    <n v="0"/>
    <n v="6619"/>
    <n v="6618"/>
    <n v="6618"/>
    <n v="3640.38"/>
    <n v="3640.38"/>
  </r>
  <r>
    <x v="5"/>
    <x v="28"/>
    <x v="28"/>
    <x v="0"/>
    <s v="12"/>
    <s v="12100"/>
    <s v="Complemento de destino."/>
    <n v="16158"/>
    <n v="0"/>
    <n v="16158"/>
    <n v="16157"/>
    <n v="16157"/>
    <n v="8158.01"/>
    <n v="8158.01"/>
  </r>
  <r>
    <x v="5"/>
    <x v="28"/>
    <x v="28"/>
    <x v="0"/>
    <s v="12"/>
    <s v="12101"/>
    <s v="Complemento específico."/>
    <n v="42419"/>
    <n v="0"/>
    <n v="42419"/>
    <n v="42418"/>
    <n v="42418"/>
    <n v="21416.71"/>
    <n v="21416.71"/>
  </r>
  <r>
    <x v="5"/>
    <x v="28"/>
    <x v="28"/>
    <x v="0"/>
    <s v="12"/>
    <s v="12103"/>
    <s v="Otros complementos."/>
    <n v="3254"/>
    <n v="0"/>
    <n v="3254"/>
    <n v="3250.4"/>
    <n v="3250.4"/>
    <n v="2129.4299999999998"/>
    <n v="2129.4299999999998"/>
  </r>
  <r>
    <x v="5"/>
    <x v="28"/>
    <x v="28"/>
    <x v="1"/>
    <s v="21"/>
    <s v="212"/>
    <s v="Reparación de edificios y otras construcciones."/>
    <n v="15000"/>
    <n v="0"/>
    <n v="15000"/>
    <n v="4000"/>
    <n v="26.74"/>
    <n v="26.74"/>
    <n v="26.74"/>
  </r>
  <r>
    <x v="5"/>
    <x v="28"/>
    <x v="28"/>
    <x v="1"/>
    <s v="21"/>
    <s v="213"/>
    <s v="Reparación de maquinaria, instalaciones técnicas y utillaje."/>
    <n v="18300"/>
    <n v="0"/>
    <n v="18300"/>
    <n v="13594.6"/>
    <n v="13594.6"/>
    <n v="3260.92"/>
    <n v="3260.92"/>
  </r>
  <r>
    <x v="5"/>
    <x v="28"/>
    <x v="28"/>
    <x v="1"/>
    <s v="22"/>
    <s v="22100"/>
    <s v="Energía eléctrica."/>
    <n v="75000"/>
    <n v="0"/>
    <n v="75000"/>
    <n v="67395.179999999993"/>
    <n v="67395.179999999993"/>
    <n v="13962.37"/>
    <n v="13962.37"/>
  </r>
  <r>
    <x v="5"/>
    <x v="28"/>
    <x v="28"/>
    <x v="1"/>
    <s v="22"/>
    <s v="22602"/>
    <s v="Publicidad y propaganda."/>
    <n v="0"/>
    <n v="0"/>
    <n v="0"/>
    <n v="5246.16"/>
    <n v="5246.16"/>
    <n v="3767.94"/>
    <n v="3767.94"/>
  </r>
  <r>
    <x v="5"/>
    <x v="28"/>
    <x v="28"/>
    <x v="1"/>
    <s v="22"/>
    <s v="22613"/>
    <s v="Plan de Juventud"/>
    <n v="45000"/>
    <n v="5741.21"/>
    <n v="50741.21"/>
    <n v="41481.26"/>
    <n v="41481.26"/>
    <n v="19234.580000000002"/>
    <n v="19234.580000000002"/>
  </r>
  <r>
    <x v="5"/>
    <x v="28"/>
    <x v="28"/>
    <x v="1"/>
    <s v="22"/>
    <s v="22700"/>
    <s v="Limpieza y aseo."/>
    <n v="56000"/>
    <n v="0"/>
    <n v="56000"/>
    <n v="56051.06"/>
    <n v="56051.06"/>
    <n v="18523"/>
    <n v="18523"/>
  </r>
  <r>
    <x v="5"/>
    <x v="28"/>
    <x v="28"/>
    <x v="1"/>
    <s v="22"/>
    <s v="22799"/>
    <s v="Otros trabajos realizados por otras empresas y profes."/>
    <n v="470500"/>
    <n v="0"/>
    <n v="470500"/>
    <n v="462223.71"/>
    <n v="462223.71"/>
    <n v="178989.11"/>
    <n v="178989.11"/>
  </r>
  <r>
    <x v="5"/>
    <x v="28"/>
    <x v="28"/>
    <x v="2"/>
    <s v="48"/>
    <s v="48000"/>
    <s v="Subvenciones a asociaciones y atenciones benéficas"/>
    <n v="89825"/>
    <n v="0"/>
    <n v="89825"/>
    <n v="86323"/>
    <n v="86323"/>
    <n v="86323"/>
    <n v="82323"/>
  </r>
  <r>
    <x v="5"/>
    <x v="28"/>
    <x v="28"/>
    <x v="2"/>
    <s v="48"/>
    <s v="48926"/>
    <s v="Transf. Consejo Local de la Juventud.- Actividad ordinaria"/>
    <n v="55500"/>
    <n v="0"/>
    <n v="55500"/>
    <n v="55500"/>
    <n v="55500"/>
    <n v="55500"/>
    <n v="55500"/>
  </r>
  <r>
    <x v="5"/>
    <x v="28"/>
    <x v="28"/>
    <x v="2"/>
    <s v="48"/>
    <s v="48927"/>
    <s v="Transf. Convenio con Fundación Splora"/>
    <n v="15000"/>
    <n v="0"/>
    <n v="15000"/>
    <n v="15000"/>
    <n v="15000"/>
    <n v="15000"/>
    <n v="15000"/>
  </r>
  <r>
    <x v="5"/>
    <x v="28"/>
    <x v="28"/>
    <x v="2"/>
    <s v="48"/>
    <s v="48985"/>
    <s v="Transf. Fundación Juan Soñador"/>
    <n v="12000"/>
    <n v="0"/>
    <n v="12000"/>
    <n v="12000"/>
    <n v="12000"/>
    <n v="12000"/>
    <n v="12000"/>
  </r>
  <r>
    <x v="5"/>
    <x v="28"/>
    <x v="28"/>
    <x v="3"/>
    <s v="62"/>
    <s v="623"/>
    <s v="Maquinaria, instalaciones técnicas y utillaje."/>
    <n v="0"/>
    <n v="3000"/>
    <n v="3000"/>
    <n v="3000"/>
    <n v="3000"/>
    <n v="0"/>
    <n v="0"/>
  </r>
  <r>
    <x v="5"/>
    <x v="28"/>
    <x v="28"/>
    <x v="3"/>
    <s v="62"/>
    <s v="625"/>
    <s v="Mobiliario."/>
    <n v="0"/>
    <n v="7258.79"/>
    <n v="7258.79"/>
    <n v="7258.79"/>
    <n v="7258.79"/>
    <n v="0"/>
    <n v="0"/>
  </r>
  <r>
    <x v="5"/>
    <x v="28"/>
    <x v="28"/>
    <x v="3"/>
    <s v="63"/>
    <s v="632"/>
    <s v="Edificios y otras construcciones."/>
    <n v="0"/>
    <n v="138.44999999999999"/>
    <n v="138.44999999999999"/>
    <n v="138.44999999999999"/>
    <n v="138.44999999999999"/>
    <n v="138.44999999999999"/>
    <n v="138.44999999999999"/>
  </r>
  <r>
    <x v="5"/>
    <x v="29"/>
    <x v="29"/>
    <x v="0"/>
    <s v="12"/>
    <s v="12000"/>
    <s v="Sueldos del Grupo A1."/>
    <n v="33769"/>
    <n v="0"/>
    <n v="33769"/>
    <n v="16885"/>
    <n v="16885"/>
    <n v="15496.41"/>
    <n v="15496.41"/>
  </r>
  <r>
    <x v="5"/>
    <x v="29"/>
    <x v="29"/>
    <x v="0"/>
    <s v="12"/>
    <s v="12001"/>
    <s v="Sueldos del Grupo A2."/>
    <n v="59390"/>
    <n v="0"/>
    <n v="59390"/>
    <n v="57664"/>
    <n v="57664"/>
    <n v="14992.66"/>
    <n v="14992.66"/>
  </r>
  <r>
    <x v="5"/>
    <x v="29"/>
    <x v="29"/>
    <x v="0"/>
    <s v="12"/>
    <s v="12004"/>
    <s v="Sueldos del Grupo C2."/>
    <n v="28916"/>
    <n v="0"/>
    <n v="28916"/>
    <n v="19277"/>
    <n v="19277"/>
    <n v="5360.03"/>
    <n v="5360.03"/>
  </r>
  <r>
    <x v="5"/>
    <x v="29"/>
    <x v="29"/>
    <x v="0"/>
    <s v="12"/>
    <s v="12006"/>
    <s v="Trienios."/>
    <n v="10100"/>
    <n v="0"/>
    <n v="10100"/>
    <n v="7094"/>
    <n v="7094"/>
    <n v="4765.0200000000004"/>
    <n v="4765.0200000000004"/>
  </r>
  <r>
    <x v="5"/>
    <x v="29"/>
    <x v="29"/>
    <x v="0"/>
    <s v="12"/>
    <s v="12100"/>
    <s v="Complemento de destino."/>
    <n v="64684"/>
    <n v="0"/>
    <n v="64684"/>
    <n v="50861"/>
    <n v="50861"/>
    <n v="20008.41"/>
    <n v="20008.41"/>
  </r>
  <r>
    <x v="5"/>
    <x v="29"/>
    <x v="29"/>
    <x v="0"/>
    <s v="12"/>
    <s v="12101"/>
    <s v="Complemento específico."/>
    <n v="161655"/>
    <n v="-20000"/>
    <n v="141655"/>
    <n v="127260"/>
    <n v="127260"/>
    <n v="50152.7"/>
    <n v="50152.7"/>
  </r>
  <r>
    <x v="5"/>
    <x v="29"/>
    <x v="29"/>
    <x v="0"/>
    <s v="12"/>
    <s v="12103"/>
    <s v="Otros complementos."/>
    <n v="1450"/>
    <n v="0"/>
    <n v="1450"/>
    <n v="5020.3999999999996"/>
    <n v="5020.3999999999996"/>
    <n v="2757.73"/>
    <n v="2757.73"/>
  </r>
  <r>
    <x v="5"/>
    <x v="29"/>
    <x v="29"/>
    <x v="0"/>
    <s v="13"/>
    <s v="13000"/>
    <s v="Retribuciones básicas."/>
    <n v="29504"/>
    <n v="0"/>
    <n v="29504"/>
    <n v="29504"/>
    <n v="29504"/>
    <n v="23382.81"/>
    <n v="23382.81"/>
  </r>
  <r>
    <x v="5"/>
    <x v="29"/>
    <x v="29"/>
    <x v="0"/>
    <s v="13"/>
    <s v="13002"/>
    <s v="Otras remuneraciones."/>
    <n v="18502"/>
    <n v="20000"/>
    <n v="38502"/>
    <n v="22435.200000000001"/>
    <n v="22435.200000000001"/>
    <n v="21688.9"/>
    <n v="21688.9"/>
  </r>
  <r>
    <x v="5"/>
    <x v="29"/>
    <x v="29"/>
    <x v="1"/>
    <s v="21"/>
    <s v="212"/>
    <s v="Reparación de edificios y otras construcciones."/>
    <n v="9900"/>
    <n v="0"/>
    <n v="9900"/>
    <n v="4000"/>
    <n v="0"/>
    <n v="0"/>
    <n v="0"/>
  </r>
  <r>
    <x v="5"/>
    <x v="29"/>
    <x v="29"/>
    <x v="1"/>
    <s v="21"/>
    <s v="213"/>
    <s v="Reparación de maquinaria, instalaciones técnicas y utillaje."/>
    <n v="9100"/>
    <n v="0"/>
    <n v="9100"/>
    <n v="5193.49"/>
    <n v="5193.49"/>
    <n v="1641.23"/>
    <n v="1512.67"/>
  </r>
  <r>
    <x v="5"/>
    <x v="29"/>
    <x v="29"/>
    <x v="1"/>
    <s v="22"/>
    <s v="22100"/>
    <s v="Energía eléctrica."/>
    <n v="4000"/>
    <n v="0"/>
    <n v="4000"/>
    <n v="4286.5"/>
    <n v="4286.5"/>
    <n v="1540.83"/>
    <n v="1403.48"/>
  </r>
  <r>
    <x v="5"/>
    <x v="29"/>
    <x v="29"/>
    <x v="1"/>
    <s v="22"/>
    <s v="22101"/>
    <s v="Agua."/>
    <n v="700"/>
    <n v="0"/>
    <n v="700"/>
    <n v="0"/>
    <n v="0"/>
    <n v="0"/>
    <n v="0"/>
  </r>
  <r>
    <x v="5"/>
    <x v="29"/>
    <x v="29"/>
    <x v="1"/>
    <s v="22"/>
    <s v="22102"/>
    <s v="Gas."/>
    <n v="6000"/>
    <n v="0"/>
    <n v="6000"/>
    <n v="4000"/>
    <n v="4000"/>
    <n v="1764.82"/>
    <n v="1764.82"/>
  </r>
  <r>
    <x v="5"/>
    <x v="29"/>
    <x v="29"/>
    <x v="1"/>
    <s v="22"/>
    <s v="22611"/>
    <s v="Plan contra la violencia de género e igualdad de oportunidad"/>
    <n v="100000"/>
    <n v="79500"/>
    <n v="179500"/>
    <n v="138932.16"/>
    <n v="138932.16"/>
    <n v="64752.52"/>
    <n v="61434.19"/>
  </r>
  <r>
    <x v="5"/>
    <x v="29"/>
    <x v="29"/>
    <x v="1"/>
    <s v="22"/>
    <s v="22614"/>
    <s v="Plan Infancia"/>
    <n v="60000"/>
    <n v="0"/>
    <n v="60000"/>
    <n v="5480.64"/>
    <n v="5480.64"/>
    <n v="3184.28"/>
    <n v="3184.28"/>
  </r>
  <r>
    <x v="5"/>
    <x v="29"/>
    <x v="29"/>
    <x v="1"/>
    <s v="22"/>
    <s v="22619"/>
    <s v="Plan de Conciliación y Corresponsabilidad"/>
    <n v="65000"/>
    <n v="0"/>
    <n v="65000"/>
    <n v="68517.279999999999"/>
    <n v="68517.279999999999"/>
    <n v="2169.1"/>
    <n v="2169.1"/>
  </r>
  <r>
    <x v="5"/>
    <x v="29"/>
    <x v="29"/>
    <x v="1"/>
    <s v="22"/>
    <s v="22620"/>
    <s v="Plan de inserción laboral"/>
    <n v="90000"/>
    <n v="0"/>
    <n v="90000"/>
    <n v="68125.86"/>
    <n v="68125.86"/>
    <n v="29048.45"/>
    <n v="20620"/>
  </r>
  <r>
    <x v="5"/>
    <x v="29"/>
    <x v="29"/>
    <x v="1"/>
    <s v="22"/>
    <s v="22621"/>
    <s v="Plan LGTBI"/>
    <n v="20000"/>
    <n v="0"/>
    <n v="20000"/>
    <n v="0"/>
    <n v="0"/>
    <n v="0"/>
    <n v="0"/>
  </r>
  <r>
    <x v="5"/>
    <x v="29"/>
    <x v="29"/>
    <x v="1"/>
    <s v="22"/>
    <s v="22699"/>
    <s v="Otros gastos diversos"/>
    <n v="0"/>
    <n v="0"/>
    <n v="0"/>
    <n v="11123.96"/>
    <n v="11123.96"/>
    <n v="812.21"/>
    <n v="812.21"/>
  </r>
  <r>
    <x v="5"/>
    <x v="29"/>
    <x v="29"/>
    <x v="1"/>
    <s v="22"/>
    <s v="22700"/>
    <s v="Limpieza y aseo."/>
    <n v="6500"/>
    <n v="0"/>
    <n v="6500"/>
    <n v="6165.61"/>
    <n v="6165.61"/>
    <n v="2055.1999999999998"/>
    <n v="2055.1999999999998"/>
  </r>
  <r>
    <x v="5"/>
    <x v="29"/>
    <x v="29"/>
    <x v="1"/>
    <s v="22"/>
    <s v="22799"/>
    <s v="Otros trabajos realizados por otras empresas y profes."/>
    <n v="64500"/>
    <n v="0"/>
    <n v="64500"/>
    <n v="50955.49"/>
    <n v="41455.49"/>
    <n v="12772.93"/>
    <n v="12772.93"/>
  </r>
  <r>
    <x v="5"/>
    <x v="29"/>
    <x v="29"/>
    <x v="2"/>
    <s v="48"/>
    <s v="48000"/>
    <s v="Subvenciones a asociaciones y atenciones benéficas"/>
    <n v="59300"/>
    <n v="0"/>
    <n v="59300"/>
    <n v="59300"/>
    <n v="59300"/>
    <n v="59300"/>
    <n v="59300"/>
  </r>
  <r>
    <x v="5"/>
    <x v="29"/>
    <x v="29"/>
    <x v="2"/>
    <s v="48"/>
    <s v="48928"/>
    <s v="Transf. Adoratrices Stmo. Sacramento: casa de acogida"/>
    <n v="13550"/>
    <n v="0"/>
    <n v="13550"/>
    <n v="13550"/>
    <n v="13550"/>
    <n v="13550"/>
    <n v="13550"/>
  </r>
  <r>
    <x v="5"/>
    <x v="29"/>
    <x v="29"/>
    <x v="2"/>
    <s v="48"/>
    <s v="48929"/>
    <s v="Transf. Oblatas Stmo. Redentor: Centro Albor"/>
    <n v="11350"/>
    <n v="0"/>
    <n v="11350"/>
    <n v="11350"/>
    <n v="11350"/>
    <n v="11350"/>
    <n v="11350"/>
  </r>
  <r>
    <x v="5"/>
    <x v="29"/>
    <x v="29"/>
    <x v="2"/>
    <s v="48"/>
    <s v="48930"/>
    <s v="Transf. APROME"/>
    <n v="8100"/>
    <n v="0"/>
    <n v="8100"/>
    <n v="8100"/>
    <n v="8100"/>
    <n v="8100"/>
    <n v="8100"/>
  </r>
  <r>
    <x v="5"/>
    <x v="29"/>
    <x v="29"/>
    <x v="2"/>
    <s v="48"/>
    <s v="48931"/>
    <s v="Transf. Asociación Rosa Chacel"/>
    <n v="6100"/>
    <n v="0"/>
    <n v="6100"/>
    <n v="6100"/>
    <n v="6100"/>
    <n v="6100"/>
    <n v="6100"/>
  </r>
  <r>
    <x v="5"/>
    <x v="29"/>
    <x v="29"/>
    <x v="2"/>
    <s v="48"/>
    <s v="48932"/>
    <s v="Transf. Cáritas Diocesana de Valladolid"/>
    <n v="11000"/>
    <n v="0"/>
    <n v="11000"/>
    <n v="11000"/>
    <n v="11000"/>
    <n v="11000"/>
    <n v="11000"/>
  </r>
  <r>
    <x v="5"/>
    <x v="29"/>
    <x v="29"/>
    <x v="2"/>
    <s v="48"/>
    <s v="48933"/>
    <s v="Transf. DIALOGASEX"/>
    <n v="2500"/>
    <n v="0"/>
    <n v="2500"/>
    <n v="2500"/>
    <n v="2500"/>
    <n v="2500"/>
    <n v="2500"/>
  </r>
  <r>
    <x v="5"/>
    <x v="29"/>
    <x v="29"/>
    <x v="2"/>
    <s v="48"/>
    <s v="48934"/>
    <s v="Transf. Fundación Triángulo"/>
    <n v="6500"/>
    <n v="0"/>
    <n v="6500"/>
    <n v="6500"/>
    <n v="6500"/>
    <n v="6500"/>
    <n v="6500"/>
  </r>
  <r>
    <x v="5"/>
    <x v="29"/>
    <x v="29"/>
    <x v="2"/>
    <s v="48"/>
    <s v="48935"/>
    <s v="Transf. Movimiento contra la Intolerancia"/>
    <n v="4500"/>
    <n v="0"/>
    <n v="4500"/>
    <n v="4500"/>
    <n v="4500"/>
    <n v="4500"/>
    <n v="4500"/>
  </r>
  <r>
    <x v="5"/>
    <x v="29"/>
    <x v="29"/>
    <x v="2"/>
    <s v="48"/>
    <s v="48936"/>
    <s v="Transf. ADAVASYMY"/>
    <n v="6000"/>
    <n v="0"/>
    <n v="6000"/>
    <n v="6000"/>
    <n v="6000"/>
    <n v="6000"/>
    <n v="6000"/>
  </r>
  <r>
    <x v="5"/>
    <x v="29"/>
    <x v="29"/>
    <x v="2"/>
    <s v="48"/>
    <s v="48937"/>
    <s v="Transf. ALESTE"/>
    <n v="4900"/>
    <n v="0"/>
    <n v="4900"/>
    <n v="4900"/>
    <n v="4900"/>
    <n v="4900"/>
    <n v="4900"/>
  </r>
  <r>
    <x v="5"/>
    <x v="29"/>
    <x v="29"/>
    <x v="2"/>
    <s v="48"/>
    <s v="48938"/>
    <s v="Transf. Secretariado Gitano: proyecto POISES"/>
    <n v="5000"/>
    <n v="0"/>
    <n v="5000"/>
    <n v="5000"/>
    <n v="5000"/>
    <n v="5000"/>
    <n v="5000"/>
  </r>
  <r>
    <x v="5"/>
    <x v="29"/>
    <x v="29"/>
    <x v="2"/>
    <s v="48"/>
    <s v="48939"/>
    <s v="Transf. ASIES"/>
    <n v="3000"/>
    <n v="0"/>
    <n v="3000"/>
    <n v="3000"/>
    <n v="3000"/>
    <n v="3000"/>
    <n v="3000"/>
  </r>
  <r>
    <x v="5"/>
    <x v="29"/>
    <x v="29"/>
    <x v="2"/>
    <s v="48"/>
    <s v="48940"/>
    <s v="Transf. Asociación de Mujeres Rondilla"/>
    <n v="3000"/>
    <n v="0"/>
    <n v="3000"/>
    <n v="3000"/>
    <n v="3000"/>
    <n v="3000"/>
    <n v="3000"/>
  </r>
  <r>
    <x v="5"/>
    <x v="29"/>
    <x v="29"/>
    <x v="2"/>
    <s v="48"/>
    <s v="48941"/>
    <s v="Transf. Foro Feminista"/>
    <n v="3500"/>
    <n v="0"/>
    <n v="3500"/>
    <n v="3500"/>
    <n v="3500"/>
    <n v="3500"/>
    <n v="0"/>
  </r>
  <r>
    <x v="5"/>
    <x v="29"/>
    <x v="29"/>
    <x v="2"/>
    <s v="48"/>
    <s v="48961"/>
    <s v="Transf. Fundación Eusebio Sacristán"/>
    <n v="12000"/>
    <n v="0"/>
    <n v="12000"/>
    <n v="12000"/>
    <n v="12000"/>
    <n v="12000"/>
    <n v="12000"/>
  </r>
  <r>
    <x v="5"/>
    <x v="30"/>
    <x v="30"/>
    <x v="0"/>
    <s v="12"/>
    <s v="12000"/>
    <s v="Sueldos del Grupo A1."/>
    <n v="67539"/>
    <n v="0"/>
    <n v="67539"/>
    <n v="67537"/>
    <n v="67537"/>
    <n v="28548.7"/>
    <n v="28548.7"/>
  </r>
  <r>
    <x v="5"/>
    <x v="30"/>
    <x v="30"/>
    <x v="0"/>
    <s v="12"/>
    <s v="12003"/>
    <s v="Sueldos del Grupo C1."/>
    <n v="22743"/>
    <n v="0"/>
    <n v="22743"/>
    <n v="22742"/>
    <n v="22742"/>
    <n v="11482.74"/>
    <n v="11482.74"/>
  </r>
  <r>
    <x v="5"/>
    <x v="30"/>
    <x v="30"/>
    <x v="0"/>
    <s v="12"/>
    <s v="12004"/>
    <s v="Sueldos del Grupo C2."/>
    <n v="9639"/>
    <n v="0"/>
    <n v="9639"/>
    <n v="9637"/>
    <n v="9637"/>
    <n v="3961.59"/>
    <n v="3961.59"/>
  </r>
  <r>
    <x v="5"/>
    <x v="30"/>
    <x v="30"/>
    <x v="0"/>
    <s v="12"/>
    <s v="12006"/>
    <s v="Trienios."/>
    <n v="23034"/>
    <n v="0"/>
    <n v="23034"/>
    <n v="23033"/>
    <n v="23033"/>
    <n v="12147.01"/>
    <n v="12147.01"/>
  </r>
  <r>
    <x v="5"/>
    <x v="30"/>
    <x v="30"/>
    <x v="0"/>
    <s v="12"/>
    <s v="12100"/>
    <s v="Complemento de destino."/>
    <n v="66819"/>
    <n v="0"/>
    <n v="66819"/>
    <n v="66817"/>
    <n v="66817"/>
    <n v="30503.919999999998"/>
    <n v="30503.919999999998"/>
  </r>
  <r>
    <x v="5"/>
    <x v="30"/>
    <x v="30"/>
    <x v="0"/>
    <s v="12"/>
    <s v="12101"/>
    <s v="Complemento específico."/>
    <n v="164633"/>
    <n v="0"/>
    <n v="164633"/>
    <n v="164632"/>
    <n v="164632"/>
    <n v="77358.69"/>
    <n v="77358.69"/>
  </r>
  <r>
    <x v="5"/>
    <x v="30"/>
    <x v="30"/>
    <x v="0"/>
    <s v="12"/>
    <s v="12103"/>
    <s v="Otros complementos."/>
    <n v="9257"/>
    <n v="0"/>
    <n v="9257"/>
    <n v="9256"/>
    <n v="9256"/>
    <n v="6896.76"/>
    <n v="6896.76"/>
  </r>
  <r>
    <x v="5"/>
    <x v="30"/>
    <x v="30"/>
    <x v="1"/>
    <s v="23"/>
    <s v="23020"/>
    <s v="Dietas del personal no directivo"/>
    <n v="1500"/>
    <n v="0"/>
    <n v="1500"/>
    <n v="0"/>
    <n v="0"/>
    <n v="0"/>
    <n v="0"/>
  </r>
  <r>
    <x v="5"/>
    <x v="30"/>
    <x v="30"/>
    <x v="1"/>
    <s v="23"/>
    <s v="23120"/>
    <s v="Locomoción del personal no directivo."/>
    <n v="0"/>
    <n v="0"/>
    <n v="0"/>
    <n v="0"/>
    <n v="0"/>
    <n v="0"/>
    <n v="0"/>
  </r>
  <r>
    <x v="5"/>
    <x v="31"/>
    <x v="31"/>
    <x v="0"/>
    <s v="12"/>
    <s v="12000"/>
    <s v="Sueldos del Grupo A1."/>
    <n v="16885"/>
    <n v="0"/>
    <n v="16885"/>
    <n v="16883"/>
    <n v="16883"/>
    <n v="9042.48"/>
    <n v="9042.48"/>
  </r>
  <r>
    <x v="5"/>
    <x v="31"/>
    <x v="31"/>
    <x v="0"/>
    <s v="12"/>
    <s v="12001"/>
    <s v="Sueldos del Grupo A2."/>
    <n v="14847"/>
    <n v="0"/>
    <n v="14847"/>
    <n v="14847"/>
    <n v="14847"/>
    <n v="4899.28"/>
    <n v="4899.28"/>
  </r>
  <r>
    <x v="5"/>
    <x v="31"/>
    <x v="31"/>
    <x v="0"/>
    <s v="12"/>
    <s v="12004"/>
    <s v="Sueldos del Grupo C2."/>
    <n v="9639"/>
    <n v="0"/>
    <n v="9639"/>
    <n v="9637"/>
    <n v="9637"/>
    <n v="4866.5600000000004"/>
    <n v="4866.5600000000004"/>
  </r>
  <r>
    <x v="5"/>
    <x v="31"/>
    <x v="31"/>
    <x v="0"/>
    <s v="12"/>
    <s v="12006"/>
    <s v="Trienios."/>
    <n v="13580"/>
    <n v="0"/>
    <n v="13580"/>
    <n v="13579"/>
    <n v="13579"/>
    <n v="6327.7"/>
    <n v="6327.7"/>
  </r>
  <r>
    <x v="5"/>
    <x v="31"/>
    <x v="31"/>
    <x v="0"/>
    <s v="12"/>
    <s v="12100"/>
    <s v="Complemento de destino."/>
    <n v="21925"/>
    <n v="0"/>
    <n v="21925"/>
    <n v="21923"/>
    <n v="21923"/>
    <n v="10043.219999999999"/>
    <n v="10043.219999999999"/>
  </r>
  <r>
    <x v="5"/>
    <x v="31"/>
    <x v="31"/>
    <x v="0"/>
    <s v="12"/>
    <s v="12101"/>
    <s v="Complemento específico."/>
    <n v="55595"/>
    <n v="0"/>
    <n v="55595"/>
    <n v="55594"/>
    <n v="55594"/>
    <n v="32122.89"/>
    <n v="32122.89"/>
  </r>
  <r>
    <x v="5"/>
    <x v="31"/>
    <x v="31"/>
    <x v="0"/>
    <s v="12"/>
    <s v="12103"/>
    <s v="Otros complementos."/>
    <n v="7170"/>
    <n v="0"/>
    <n v="7170"/>
    <n v="7168.06"/>
    <n v="7168.06"/>
    <n v="3917.17"/>
    <n v="3917.17"/>
  </r>
  <r>
    <x v="5"/>
    <x v="31"/>
    <x v="31"/>
    <x v="0"/>
    <s v="13"/>
    <s v="131"/>
    <s v="Laboral temporal."/>
    <n v="0"/>
    <n v="0"/>
    <n v="0"/>
    <n v="0"/>
    <n v="0"/>
    <n v="0"/>
    <n v="0"/>
  </r>
  <r>
    <x v="5"/>
    <x v="31"/>
    <x v="31"/>
    <x v="1"/>
    <s v="21"/>
    <s v="212"/>
    <s v="Reparación de edificios y otras construcciones."/>
    <n v="25000"/>
    <n v="0"/>
    <n v="25000"/>
    <n v="15010"/>
    <n v="7959.3"/>
    <n v="3247.04"/>
    <n v="2834.66"/>
  </r>
  <r>
    <x v="5"/>
    <x v="31"/>
    <x v="31"/>
    <x v="1"/>
    <s v="21"/>
    <s v="213"/>
    <s v="Reparación de maquinaria, instalaciones técnicas y utillaje."/>
    <n v="36000"/>
    <n v="0"/>
    <n v="36000"/>
    <n v="30319.43"/>
    <n v="30319.43"/>
    <n v="8565.56"/>
    <n v="8463.26"/>
  </r>
  <r>
    <x v="5"/>
    <x v="31"/>
    <x v="31"/>
    <x v="1"/>
    <s v="22"/>
    <s v="22100"/>
    <s v="Energía eléctrica."/>
    <n v="60500"/>
    <n v="0"/>
    <n v="60500"/>
    <n v="55000"/>
    <n v="55000"/>
    <n v="19277.66"/>
    <n v="19277.66"/>
  </r>
  <r>
    <x v="5"/>
    <x v="31"/>
    <x v="31"/>
    <x v="1"/>
    <s v="22"/>
    <s v="22101"/>
    <s v="Agua."/>
    <n v="1600"/>
    <n v="0"/>
    <n v="1600"/>
    <n v="0"/>
    <n v="0"/>
    <n v="0"/>
    <n v="0"/>
  </r>
  <r>
    <x v="5"/>
    <x v="31"/>
    <x v="31"/>
    <x v="1"/>
    <s v="22"/>
    <s v="22102"/>
    <s v="Gas."/>
    <n v="92000"/>
    <n v="0"/>
    <n v="92000"/>
    <n v="53680"/>
    <n v="53680"/>
    <n v="45300.21"/>
    <n v="42666.99"/>
  </r>
  <r>
    <x v="5"/>
    <x v="31"/>
    <x v="31"/>
    <x v="1"/>
    <s v="22"/>
    <s v="22199"/>
    <s v="Otros suministros."/>
    <n v="7000"/>
    <n v="0"/>
    <n v="7000"/>
    <n v="33.82"/>
    <n v="33.82"/>
    <n v="0"/>
    <n v="0"/>
  </r>
  <r>
    <x v="5"/>
    <x v="31"/>
    <x v="31"/>
    <x v="1"/>
    <s v="22"/>
    <s v="22602"/>
    <s v="Publicidad y propaganda."/>
    <n v="3000"/>
    <n v="0"/>
    <n v="3000"/>
    <n v="1905.75"/>
    <n v="1905.75"/>
    <n v="1262.51"/>
    <n v="1262.51"/>
  </r>
  <r>
    <x v="5"/>
    <x v="31"/>
    <x v="31"/>
    <x v="1"/>
    <s v="22"/>
    <s v="22699"/>
    <s v="Otros gastos diversos"/>
    <n v="5000"/>
    <n v="0"/>
    <n v="5000"/>
    <n v="7260"/>
    <n v="7260"/>
    <n v="0"/>
    <n v="0"/>
  </r>
  <r>
    <x v="5"/>
    <x v="31"/>
    <x v="31"/>
    <x v="1"/>
    <s v="22"/>
    <s v="22700"/>
    <s v="Limpieza y aseo."/>
    <n v="230000"/>
    <n v="0"/>
    <n v="230000"/>
    <n v="229598.76"/>
    <n v="229598.76"/>
    <n v="76532.88"/>
    <n v="76532.88"/>
  </r>
  <r>
    <x v="5"/>
    <x v="31"/>
    <x v="31"/>
    <x v="1"/>
    <s v="22"/>
    <s v="22799"/>
    <s v="Otros trabajos realizados por otras empresas y profes."/>
    <n v="3316500"/>
    <n v="0"/>
    <n v="3316500"/>
    <n v="3304143.43"/>
    <n v="3304143.43"/>
    <n v="1373788.7"/>
    <n v="1353839.84"/>
  </r>
  <r>
    <x v="5"/>
    <x v="31"/>
    <x v="31"/>
    <x v="2"/>
    <s v="48"/>
    <s v="48901"/>
    <s v="Subv. Conv. Asoc. Propiet. Polígono San Cristóbal"/>
    <n v="0"/>
    <n v="0"/>
    <n v="0"/>
    <n v="55215.55"/>
    <n v="55215.55"/>
    <n v="55215.55"/>
    <n v="55215.55"/>
  </r>
  <r>
    <x v="5"/>
    <x v="31"/>
    <x v="31"/>
    <x v="2"/>
    <s v="48"/>
    <s v="48903"/>
    <s v="Conv. Asociación Polígono San Cristóbal"/>
    <n v="0"/>
    <n v="55215.55"/>
    <n v="55215.55"/>
    <n v="0"/>
    <n v="0"/>
    <n v="0"/>
    <n v="0"/>
  </r>
  <r>
    <x v="5"/>
    <x v="31"/>
    <x v="31"/>
    <x v="2"/>
    <s v="48"/>
    <s v="48942"/>
    <s v="Transf. Liga Española de la Educación y Cultura Popular"/>
    <n v="27930"/>
    <n v="-27347.75"/>
    <n v="582.25"/>
    <n v="0"/>
    <n v="0"/>
    <n v="0"/>
    <n v="0"/>
  </r>
  <r>
    <x v="5"/>
    <x v="31"/>
    <x v="31"/>
    <x v="3"/>
    <s v="62"/>
    <s v="622"/>
    <s v="Edificios y otras construcciones."/>
    <n v="0"/>
    <n v="260675.14"/>
    <n v="260675.14"/>
    <n v="5733.77"/>
    <n v="5733.77"/>
    <n v="43.15"/>
    <n v="43.15"/>
  </r>
  <r>
    <x v="5"/>
    <x v="31"/>
    <x v="31"/>
    <x v="3"/>
    <s v="63"/>
    <s v="632"/>
    <s v="Edificios y otras construcciones."/>
    <n v="50000"/>
    <n v="48400"/>
    <n v="98400"/>
    <n v="39893.42"/>
    <n v="39893.42"/>
    <n v="0"/>
    <n v="0"/>
  </r>
  <r>
    <x v="5"/>
    <x v="31"/>
    <x v="31"/>
    <x v="3"/>
    <s v="63"/>
    <s v="633"/>
    <s v="Maquinaria, instalaciones técnicas y utillaje."/>
    <n v="10000"/>
    <n v="0"/>
    <n v="10000"/>
    <n v="0"/>
    <n v="0"/>
    <n v="0"/>
    <n v="0"/>
  </r>
  <r>
    <x v="5"/>
    <x v="32"/>
    <x v="32"/>
    <x v="0"/>
    <s v="12"/>
    <s v="12000"/>
    <s v="Sueldos del Grupo A1."/>
    <n v="16885"/>
    <n v="0"/>
    <n v="16885"/>
    <n v="16883"/>
    <n v="16883"/>
    <n v="8524.86"/>
    <n v="8524.86"/>
  </r>
  <r>
    <x v="5"/>
    <x v="32"/>
    <x v="32"/>
    <x v="0"/>
    <s v="12"/>
    <s v="12001"/>
    <s v="Sueldos del Grupo A2."/>
    <n v="29695"/>
    <n v="0"/>
    <n v="29695"/>
    <n v="29693"/>
    <n v="29693"/>
    <n v="14992.66"/>
    <n v="14992.66"/>
  </r>
  <r>
    <x v="5"/>
    <x v="32"/>
    <x v="32"/>
    <x v="0"/>
    <s v="12"/>
    <s v="12003"/>
    <s v="Sueldos del Grupo C1."/>
    <n v="11372"/>
    <n v="0"/>
    <n v="11372"/>
    <n v="11371"/>
    <n v="11371"/>
    <n v="5741.37"/>
    <n v="5741.37"/>
  </r>
  <r>
    <x v="5"/>
    <x v="32"/>
    <x v="32"/>
    <x v="0"/>
    <s v="12"/>
    <s v="12004"/>
    <s v="Sueldos del Grupo C2."/>
    <n v="28916"/>
    <n v="0"/>
    <n v="28916"/>
    <n v="28916"/>
    <n v="28916"/>
    <n v="14599.68"/>
    <n v="14599.68"/>
  </r>
  <r>
    <x v="5"/>
    <x v="32"/>
    <x v="32"/>
    <x v="0"/>
    <s v="12"/>
    <s v="12006"/>
    <s v="Trienios."/>
    <n v="16205"/>
    <n v="0"/>
    <n v="16205"/>
    <n v="16204"/>
    <n v="16204"/>
    <n v="8411.6"/>
    <n v="8411.6"/>
  </r>
  <r>
    <x v="5"/>
    <x v="32"/>
    <x v="32"/>
    <x v="0"/>
    <s v="12"/>
    <s v="12100"/>
    <s v="Complemento de destino."/>
    <n v="50974"/>
    <n v="0"/>
    <n v="50974"/>
    <n v="50972"/>
    <n v="50972"/>
    <n v="25736.13"/>
    <n v="25736.13"/>
  </r>
  <r>
    <x v="5"/>
    <x v="32"/>
    <x v="32"/>
    <x v="0"/>
    <s v="12"/>
    <s v="12101"/>
    <s v="Complemento específico."/>
    <n v="124387"/>
    <n v="0"/>
    <n v="124387"/>
    <n v="124386"/>
    <n v="124386"/>
    <n v="62801.83"/>
    <n v="62801.83"/>
  </r>
  <r>
    <x v="5"/>
    <x v="32"/>
    <x v="32"/>
    <x v="0"/>
    <s v="12"/>
    <s v="12103"/>
    <s v="Otros complementos."/>
    <n v="9699"/>
    <n v="0"/>
    <n v="9699"/>
    <n v="9649.07"/>
    <n v="9649.07"/>
    <n v="5795.87"/>
    <n v="5795.87"/>
  </r>
  <r>
    <x v="5"/>
    <x v="32"/>
    <x v="32"/>
    <x v="0"/>
    <s v="13"/>
    <s v="13000"/>
    <s v="Retribuciones básicas."/>
    <n v="852484"/>
    <n v="0"/>
    <n v="852484"/>
    <n v="737713"/>
    <n v="737713"/>
    <n v="400748.12"/>
    <n v="400748.12"/>
  </r>
  <r>
    <x v="5"/>
    <x v="32"/>
    <x v="32"/>
    <x v="0"/>
    <s v="13"/>
    <s v="13002"/>
    <s v="Otras remuneraciones."/>
    <n v="719945"/>
    <n v="0"/>
    <n v="719945"/>
    <n v="629126.22"/>
    <n v="629126.22"/>
    <n v="396616.18"/>
    <n v="396616.18"/>
  </r>
  <r>
    <x v="5"/>
    <x v="32"/>
    <x v="32"/>
    <x v="0"/>
    <s v="13"/>
    <s v="131"/>
    <s v="Laboral temporal."/>
    <n v="0"/>
    <n v="0"/>
    <n v="0"/>
    <n v="38437"/>
    <n v="38437"/>
    <n v="13882.14"/>
    <n v="13882.14"/>
  </r>
  <r>
    <x v="5"/>
    <x v="32"/>
    <x v="32"/>
    <x v="1"/>
    <s v="21"/>
    <s v="212"/>
    <s v="Reparación de edificios y otras construcciones."/>
    <n v="350000"/>
    <n v="0"/>
    <n v="350000"/>
    <n v="207460.08"/>
    <n v="143103.45000000001"/>
    <n v="97067.8"/>
    <n v="96260.58"/>
  </r>
  <r>
    <x v="5"/>
    <x v="32"/>
    <x v="32"/>
    <x v="1"/>
    <s v="21"/>
    <s v="213"/>
    <s v="Reparación de maquinaria, instalaciones técnicas y utillaje."/>
    <n v="183800"/>
    <n v="0"/>
    <n v="183800"/>
    <n v="191081.75"/>
    <n v="191081.75"/>
    <n v="68767.850000000006"/>
    <n v="67602.039999999994"/>
  </r>
  <r>
    <x v="5"/>
    <x v="32"/>
    <x v="32"/>
    <x v="1"/>
    <s v="22"/>
    <s v="22100"/>
    <s v="Energía eléctrica."/>
    <n v="460000"/>
    <n v="0"/>
    <n v="460000"/>
    <n v="460000"/>
    <n v="460000"/>
    <n v="176087.84"/>
    <n v="176087.84"/>
  </r>
  <r>
    <x v="5"/>
    <x v="32"/>
    <x v="32"/>
    <x v="1"/>
    <s v="22"/>
    <s v="22101"/>
    <s v="Agua."/>
    <n v="18000"/>
    <n v="0"/>
    <n v="18000"/>
    <n v="17532.810000000001"/>
    <n v="17532.810000000001"/>
    <n v="17532.810000000001"/>
    <n v="17532.810000000001"/>
  </r>
  <r>
    <x v="5"/>
    <x v="32"/>
    <x v="32"/>
    <x v="1"/>
    <s v="22"/>
    <s v="22102"/>
    <s v="Gas."/>
    <n v="806500"/>
    <n v="0"/>
    <n v="806500"/>
    <n v="525850"/>
    <n v="525850"/>
    <n v="406938.33"/>
    <n v="394321.78"/>
  </r>
  <r>
    <x v="5"/>
    <x v="32"/>
    <x v="32"/>
    <x v="1"/>
    <s v="22"/>
    <s v="22103"/>
    <s v="Combustibles y carburantes."/>
    <n v="0"/>
    <n v="0"/>
    <n v="0"/>
    <n v="3150"/>
    <n v="3150"/>
    <n v="2173.5"/>
    <n v="2173.5"/>
  </r>
  <r>
    <x v="5"/>
    <x v="32"/>
    <x v="32"/>
    <x v="1"/>
    <s v="22"/>
    <s v="22104"/>
    <s v="Vestuario."/>
    <n v="6000"/>
    <n v="0"/>
    <n v="6000"/>
    <n v="2121.75"/>
    <n v="2121.75"/>
    <n v="0"/>
    <n v="0"/>
  </r>
  <r>
    <x v="5"/>
    <x v="32"/>
    <x v="32"/>
    <x v="1"/>
    <s v="22"/>
    <s v="22700"/>
    <s v="Limpieza y aseo."/>
    <n v="1830000"/>
    <n v="0"/>
    <n v="1830000"/>
    <n v="1832034.94"/>
    <n v="1832034.94"/>
    <n v="762452.45"/>
    <n v="762452.45"/>
  </r>
  <r>
    <x v="5"/>
    <x v="32"/>
    <x v="32"/>
    <x v="1"/>
    <s v="22"/>
    <s v="22706"/>
    <s v="Estudios y trabajos técnicos."/>
    <n v="5000"/>
    <n v="0"/>
    <n v="5000"/>
    <n v="3574.36"/>
    <n v="3574.36"/>
    <n v="392.06"/>
    <n v="392.06"/>
  </r>
  <r>
    <x v="5"/>
    <x v="32"/>
    <x v="32"/>
    <x v="1"/>
    <s v="22"/>
    <s v="22799"/>
    <s v="Otros trabajos realizados por otras empresas y profes."/>
    <n v="144100"/>
    <n v="0"/>
    <n v="144100"/>
    <n v="141651.18"/>
    <n v="120651.18"/>
    <n v="52926.67"/>
    <n v="45036.43"/>
  </r>
  <r>
    <x v="5"/>
    <x v="32"/>
    <x v="32"/>
    <x v="3"/>
    <s v="60"/>
    <s v="609"/>
    <s v="Otras invers nuevas en infraest y bienes dest al uso gral"/>
    <n v="0"/>
    <n v="1500"/>
    <n v="1500"/>
    <n v="0"/>
    <n v="0"/>
    <n v="0"/>
    <n v="0"/>
  </r>
  <r>
    <x v="5"/>
    <x v="32"/>
    <x v="32"/>
    <x v="3"/>
    <s v="62"/>
    <s v="622"/>
    <s v="Edificios y otras construcciones."/>
    <n v="0"/>
    <n v="48300"/>
    <n v="48300"/>
    <n v="0"/>
    <n v="0"/>
    <n v="0"/>
    <n v="0"/>
  </r>
  <r>
    <x v="5"/>
    <x v="32"/>
    <x v="32"/>
    <x v="3"/>
    <s v="63"/>
    <s v="632"/>
    <s v="Edificios y otras construcciones."/>
    <n v="100000"/>
    <n v="281136.5"/>
    <n v="381136.5"/>
    <n v="149169.24"/>
    <n v="149169.24"/>
    <n v="936.49"/>
    <n v="936.49"/>
  </r>
  <r>
    <x v="5"/>
    <x v="32"/>
    <x v="32"/>
    <x v="3"/>
    <s v="63"/>
    <s v="633"/>
    <s v="Maquinaria, instalaciones técnicas y utillaje."/>
    <n v="0"/>
    <n v="99415.59"/>
    <n v="99415.59"/>
    <n v="49415.59"/>
    <n v="49415.59"/>
    <n v="0"/>
    <n v="0"/>
  </r>
  <r>
    <x v="5"/>
    <x v="33"/>
    <x v="33"/>
    <x v="1"/>
    <s v="21"/>
    <s v="212"/>
    <s v="Reparación de edificios y otras construcciones."/>
    <n v="50000"/>
    <n v="0"/>
    <n v="50000"/>
    <n v="0"/>
    <n v="0"/>
    <n v="0"/>
    <n v="0"/>
  </r>
  <r>
    <x v="5"/>
    <x v="33"/>
    <x v="33"/>
    <x v="1"/>
    <s v="21"/>
    <s v="213"/>
    <s v="Reparación de maquinaria, instalaciones técnicas y utillaje."/>
    <n v="5250"/>
    <n v="0"/>
    <n v="5250"/>
    <n v="3199.86"/>
    <n v="3199.86"/>
    <n v="1389.5"/>
    <n v="1319.63"/>
  </r>
  <r>
    <x v="5"/>
    <x v="33"/>
    <x v="33"/>
    <x v="1"/>
    <s v="21"/>
    <s v="214"/>
    <s v="Reparación de elementos de transporte."/>
    <n v="1500"/>
    <n v="0"/>
    <n v="1500"/>
    <n v="650"/>
    <n v="650"/>
    <n v="290.04000000000002"/>
    <n v="290.04000000000002"/>
  </r>
  <r>
    <x v="5"/>
    <x v="33"/>
    <x v="33"/>
    <x v="1"/>
    <s v="22"/>
    <s v="22103"/>
    <s v="Combustibles y carburantes."/>
    <n v="3500"/>
    <n v="0"/>
    <n v="3500"/>
    <n v="3500"/>
    <n v="3500"/>
    <n v="697.94"/>
    <n v="697.94"/>
  </r>
  <r>
    <x v="5"/>
    <x v="33"/>
    <x v="33"/>
    <x v="1"/>
    <s v="22"/>
    <s v="22602"/>
    <s v="Publicidad y propaganda."/>
    <n v="2000"/>
    <n v="0"/>
    <n v="2000"/>
    <n v="0"/>
    <n v="0"/>
    <n v="0"/>
    <n v="0"/>
  </r>
  <r>
    <x v="5"/>
    <x v="33"/>
    <x v="33"/>
    <x v="1"/>
    <s v="22"/>
    <s v="22606"/>
    <s v="Reuniones, conferencias y cursos."/>
    <n v="0"/>
    <n v="0"/>
    <n v="0"/>
    <n v="0"/>
    <n v="0"/>
    <n v="0"/>
    <n v="0"/>
  </r>
  <r>
    <x v="5"/>
    <x v="33"/>
    <x v="33"/>
    <x v="1"/>
    <s v="22"/>
    <s v="22699"/>
    <s v="Otros gastos diversos"/>
    <n v="6000"/>
    <n v="0"/>
    <n v="6000"/>
    <n v="9888.65"/>
    <n v="9888.65"/>
    <n v="5949.45"/>
    <n v="5949.45"/>
  </r>
  <r>
    <x v="5"/>
    <x v="33"/>
    <x v="33"/>
    <x v="1"/>
    <s v="22"/>
    <s v="22700"/>
    <s v="Limpieza y aseo."/>
    <n v="10000"/>
    <n v="0"/>
    <n v="10000"/>
    <n v="9707.44"/>
    <n v="9707.44"/>
    <n v="3300.36"/>
    <n v="3300.36"/>
  </r>
  <r>
    <x v="5"/>
    <x v="33"/>
    <x v="33"/>
    <x v="1"/>
    <s v="22"/>
    <s v="22799"/>
    <s v="Otros trabajos realizados por otras empresas y profes."/>
    <n v="784430"/>
    <n v="-2075"/>
    <n v="782355"/>
    <n v="702392.13"/>
    <n v="521614.24"/>
    <n v="272696.68"/>
    <n v="270308.68"/>
  </r>
  <r>
    <x v="5"/>
    <x v="33"/>
    <x v="33"/>
    <x v="2"/>
    <s v="48"/>
    <s v="48008"/>
    <s v="Asociación Fundación Rondilla Personas Adultas"/>
    <n v="25000"/>
    <n v="0"/>
    <n v="25000"/>
    <n v="23000"/>
    <n v="23000"/>
    <n v="23000"/>
    <n v="6333.33"/>
  </r>
  <r>
    <x v="5"/>
    <x v="33"/>
    <x v="33"/>
    <x v="2"/>
    <s v="48"/>
    <s v="48922"/>
    <s v="Transf. Asociación Pajarillos Educa"/>
    <n v="12000"/>
    <n v="0"/>
    <n v="12000"/>
    <n v="12000"/>
    <n v="12000"/>
    <n v="12000"/>
    <n v="12000"/>
  </r>
  <r>
    <x v="5"/>
    <x v="33"/>
    <x v="33"/>
    <x v="2"/>
    <s v="48"/>
    <s v="48943"/>
    <s v="Transf. Asociación padres de autistas y psicóticos Va/prov."/>
    <n v="10000"/>
    <n v="0"/>
    <n v="10000"/>
    <n v="10000"/>
    <n v="10000"/>
    <n v="10000"/>
    <n v="10000"/>
  </r>
  <r>
    <x v="5"/>
    <x v="33"/>
    <x v="33"/>
    <x v="2"/>
    <s v="48"/>
    <s v="48944"/>
    <s v="Transf. Allende Mundi: fomento de la educación"/>
    <n v="5000"/>
    <n v="0"/>
    <n v="5000"/>
    <n v="0"/>
    <n v="0"/>
    <n v="0"/>
    <n v="0"/>
  </r>
  <r>
    <x v="5"/>
    <x v="33"/>
    <x v="33"/>
    <x v="2"/>
    <s v="48"/>
    <s v="48999"/>
    <s v="Otras transf. a Familias e Instituciones sin fines de lucro."/>
    <n v="64000"/>
    <n v="0"/>
    <n v="64000"/>
    <n v="64000"/>
    <n v="0"/>
    <n v="0"/>
    <n v="0"/>
  </r>
  <r>
    <x v="5"/>
    <x v="33"/>
    <x v="33"/>
    <x v="3"/>
    <s v="62"/>
    <s v="623"/>
    <s v="Maquinaria, instalaciones técnicas y utillaje."/>
    <n v="0"/>
    <n v="18150"/>
    <n v="18150"/>
    <n v="0"/>
    <n v="0"/>
    <n v="0"/>
    <n v="0"/>
  </r>
  <r>
    <x v="5"/>
    <x v="33"/>
    <x v="33"/>
    <x v="3"/>
    <s v="63"/>
    <s v="632"/>
    <s v="Edificios y otras construcciones."/>
    <n v="0"/>
    <n v="557.11"/>
    <n v="557.11"/>
    <n v="557.11"/>
    <n v="557.11"/>
    <n v="557.11"/>
    <n v="557.11"/>
  </r>
  <r>
    <x v="5"/>
    <x v="34"/>
    <x v="34"/>
    <x v="0"/>
    <s v="12"/>
    <s v="12001"/>
    <s v="Sueldos del Grupo A2."/>
    <n v="133627"/>
    <n v="-14000"/>
    <n v="119627"/>
    <n v="103932"/>
    <n v="103932"/>
    <n v="48214.01"/>
    <n v="48214.01"/>
  </r>
  <r>
    <x v="5"/>
    <x v="34"/>
    <x v="34"/>
    <x v="0"/>
    <s v="12"/>
    <s v="12003"/>
    <s v="Sueldos del Grupo C1."/>
    <n v="204690"/>
    <n v="0"/>
    <n v="204690"/>
    <n v="147831"/>
    <n v="147831"/>
    <n v="98218.78"/>
    <n v="98218.78"/>
  </r>
  <r>
    <x v="5"/>
    <x v="34"/>
    <x v="34"/>
    <x v="0"/>
    <s v="12"/>
    <s v="12004"/>
    <s v="Sueldos del Grupo C2."/>
    <n v="9639"/>
    <n v="0"/>
    <n v="9639"/>
    <n v="9638"/>
    <n v="9638"/>
    <n v="4866.5600000000004"/>
    <n v="4866.5600000000004"/>
  </r>
  <r>
    <x v="5"/>
    <x v="34"/>
    <x v="34"/>
    <x v="0"/>
    <s v="12"/>
    <s v="12006"/>
    <s v="Trienios."/>
    <n v="58710"/>
    <n v="0"/>
    <n v="58710"/>
    <n v="58710"/>
    <n v="58710"/>
    <n v="30175.27"/>
    <n v="30175.27"/>
  </r>
  <r>
    <x v="5"/>
    <x v="34"/>
    <x v="34"/>
    <x v="0"/>
    <s v="12"/>
    <s v="12100"/>
    <s v="Complemento de destino."/>
    <n v="193054"/>
    <n v="-6000"/>
    <n v="187054"/>
    <n v="147096"/>
    <n v="147096"/>
    <n v="85545.42"/>
    <n v="85545.42"/>
  </r>
  <r>
    <x v="5"/>
    <x v="34"/>
    <x v="34"/>
    <x v="0"/>
    <s v="12"/>
    <s v="12101"/>
    <s v="Complemento específico."/>
    <n v="459771"/>
    <n v="-19000"/>
    <n v="440771"/>
    <n v="349824"/>
    <n v="349824"/>
    <n v="229507.93"/>
    <n v="229507.93"/>
  </r>
  <r>
    <x v="5"/>
    <x v="34"/>
    <x v="34"/>
    <x v="0"/>
    <s v="12"/>
    <s v="12103"/>
    <s v="Otros complementos."/>
    <n v="26446"/>
    <n v="0"/>
    <n v="26446"/>
    <n v="28678.58"/>
    <n v="28678.58"/>
    <n v="16348.08"/>
    <n v="16348.08"/>
  </r>
  <r>
    <x v="5"/>
    <x v="34"/>
    <x v="34"/>
    <x v="0"/>
    <s v="13"/>
    <s v="13000"/>
    <s v="Retribuciones básicas."/>
    <n v="131566"/>
    <n v="0"/>
    <n v="131566"/>
    <n v="101314"/>
    <n v="101314"/>
    <n v="57536.54"/>
    <n v="57536.54"/>
  </r>
  <r>
    <x v="5"/>
    <x v="34"/>
    <x v="34"/>
    <x v="0"/>
    <s v="13"/>
    <s v="13002"/>
    <s v="Otras remuneraciones."/>
    <n v="129067"/>
    <n v="0"/>
    <n v="129067"/>
    <n v="98381.16"/>
    <n v="98381.16"/>
    <n v="61797.84"/>
    <n v="61797.84"/>
  </r>
  <r>
    <x v="5"/>
    <x v="34"/>
    <x v="34"/>
    <x v="0"/>
    <s v="13"/>
    <s v="131"/>
    <s v="Laboral temporal."/>
    <n v="22790"/>
    <n v="39000"/>
    <n v="61790"/>
    <n v="113877"/>
    <n v="113877"/>
    <n v="99262.41"/>
    <n v="99262.41"/>
  </r>
  <r>
    <x v="5"/>
    <x v="34"/>
    <x v="34"/>
    <x v="0"/>
    <s v="15"/>
    <s v="151"/>
    <s v="Gratificaciones."/>
    <n v="2570"/>
    <n v="0"/>
    <n v="2570"/>
    <n v="936.99"/>
    <n v="936.99"/>
    <n v="930.09"/>
    <n v="930.09"/>
  </r>
  <r>
    <x v="5"/>
    <x v="34"/>
    <x v="34"/>
    <x v="1"/>
    <s v="21"/>
    <s v="212"/>
    <s v="Reparación de edificios y otras construcciones."/>
    <n v="20000"/>
    <n v="0"/>
    <n v="20000"/>
    <n v="20574.87"/>
    <n v="12750.74"/>
    <n v="4949"/>
    <n v="4920.9399999999996"/>
  </r>
  <r>
    <x v="5"/>
    <x v="34"/>
    <x v="34"/>
    <x v="1"/>
    <s v="21"/>
    <s v="213"/>
    <s v="Reparación de maquinaria, instalaciones técnicas y utillaje."/>
    <n v="15500"/>
    <n v="0"/>
    <n v="15500"/>
    <n v="7649.45"/>
    <n v="7649.45"/>
    <n v="1678.14"/>
    <n v="1559.62"/>
  </r>
  <r>
    <x v="5"/>
    <x v="34"/>
    <x v="34"/>
    <x v="1"/>
    <s v="21"/>
    <s v="215"/>
    <s v="Mobiliario."/>
    <n v="2000"/>
    <n v="0"/>
    <n v="2000"/>
    <n v="0"/>
    <n v="0"/>
    <n v="0"/>
    <n v="0"/>
  </r>
  <r>
    <x v="5"/>
    <x v="34"/>
    <x v="34"/>
    <x v="1"/>
    <s v="22"/>
    <s v="22001"/>
    <s v="Prensa, revistas, libros y otras publicaciones."/>
    <n v="70000"/>
    <n v="0"/>
    <n v="70000"/>
    <n v="50373.69"/>
    <n v="50373.69"/>
    <n v="48180.08"/>
    <n v="42021.08"/>
  </r>
  <r>
    <x v="5"/>
    <x v="34"/>
    <x v="34"/>
    <x v="1"/>
    <s v="22"/>
    <s v="22100"/>
    <s v="Energía eléctrica."/>
    <n v="25000"/>
    <n v="-20000"/>
    <n v="5000"/>
    <n v="5000"/>
    <n v="5000"/>
    <n v="1059.8900000000001"/>
    <n v="1059.8900000000001"/>
  </r>
  <r>
    <x v="5"/>
    <x v="34"/>
    <x v="34"/>
    <x v="1"/>
    <s v="22"/>
    <s v="22102"/>
    <s v="Gas."/>
    <n v="13000"/>
    <n v="0"/>
    <n v="13000"/>
    <n v="7225"/>
    <n v="7225"/>
    <n v="1754.85"/>
    <n v="1754.85"/>
  </r>
  <r>
    <x v="5"/>
    <x v="34"/>
    <x v="34"/>
    <x v="1"/>
    <s v="22"/>
    <s v="22199"/>
    <s v="Otros suministros."/>
    <n v="23000"/>
    <n v="0"/>
    <n v="23000"/>
    <n v="7678.8"/>
    <n v="7678.8"/>
    <n v="4788.07"/>
    <n v="4788.07"/>
  </r>
  <r>
    <x v="5"/>
    <x v="34"/>
    <x v="34"/>
    <x v="1"/>
    <s v="22"/>
    <s v="223"/>
    <s v="Transportes."/>
    <n v="3000"/>
    <n v="0"/>
    <n v="3000"/>
    <n v="1726"/>
    <n v="1726"/>
    <n v="1240.1500000000001"/>
    <n v="1240.1500000000001"/>
  </r>
  <r>
    <x v="5"/>
    <x v="34"/>
    <x v="34"/>
    <x v="1"/>
    <s v="22"/>
    <s v="22602"/>
    <s v="Publicidad y propaganda."/>
    <n v="1000"/>
    <n v="0"/>
    <n v="1000"/>
    <n v="0"/>
    <n v="0"/>
    <n v="0"/>
    <n v="0"/>
  </r>
  <r>
    <x v="5"/>
    <x v="34"/>
    <x v="34"/>
    <x v="1"/>
    <s v="22"/>
    <s v="22699"/>
    <s v="Otros gastos diversos"/>
    <n v="8000"/>
    <n v="0"/>
    <n v="8000"/>
    <n v="5122.88"/>
    <n v="5122.88"/>
    <n v="4958.3100000000004"/>
    <n v="4958.3100000000004"/>
  </r>
  <r>
    <x v="5"/>
    <x v="34"/>
    <x v="34"/>
    <x v="1"/>
    <s v="22"/>
    <s v="22700"/>
    <s v="Limpieza y aseo."/>
    <n v="60000"/>
    <n v="0"/>
    <n v="60000"/>
    <n v="59179.51"/>
    <n v="59179.51"/>
    <n v="19726.439999999999"/>
    <n v="19726.439999999999"/>
  </r>
  <r>
    <x v="5"/>
    <x v="34"/>
    <x v="34"/>
    <x v="1"/>
    <s v="22"/>
    <s v="22799"/>
    <s v="Otros trabajos realizados por otras empresas y profes."/>
    <n v="348650"/>
    <n v="0"/>
    <n v="348650"/>
    <n v="344326"/>
    <n v="344326"/>
    <n v="88568.13"/>
    <n v="84333.13"/>
  </r>
  <r>
    <x v="5"/>
    <x v="34"/>
    <x v="34"/>
    <x v="2"/>
    <s v="48"/>
    <s v="48945"/>
    <s v="Transf. Biblioteca Entrelíneas (A.V. Unión Esgueva)"/>
    <n v="3000"/>
    <n v="0"/>
    <n v="3000"/>
    <n v="3000"/>
    <n v="3000"/>
    <n v="3000"/>
    <n v="3000"/>
  </r>
  <r>
    <x v="5"/>
    <x v="34"/>
    <x v="34"/>
    <x v="3"/>
    <s v="62"/>
    <s v="622"/>
    <s v="Edificios y otras construcciones."/>
    <n v="0"/>
    <n v="356755.93"/>
    <n v="356755.93"/>
    <n v="304872.11"/>
    <n v="304872.11"/>
    <n v="0"/>
    <n v="0"/>
  </r>
  <r>
    <x v="5"/>
    <x v="34"/>
    <x v="34"/>
    <x v="3"/>
    <s v="62"/>
    <s v="623"/>
    <s v="Maquinaria, instalaciones técnicas y utillaje."/>
    <n v="0"/>
    <n v="7000"/>
    <n v="7000"/>
    <n v="2800"/>
    <n v="2800"/>
    <n v="0"/>
    <n v="0"/>
  </r>
  <r>
    <x v="5"/>
    <x v="34"/>
    <x v="34"/>
    <x v="3"/>
    <s v="62"/>
    <s v="625"/>
    <s v="Mobiliario."/>
    <n v="0"/>
    <n v="309156.2"/>
    <n v="309156.2"/>
    <n v="309156.2"/>
    <n v="309156.2"/>
    <n v="0"/>
    <n v="0"/>
  </r>
  <r>
    <x v="5"/>
    <x v="34"/>
    <x v="34"/>
    <x v="3"/>
    <s v="62"/>
    <s v="629"/>
    <s v="Otras inv nuevas asoc al funcionam operativo de los serv"/>
    <n v="112500"/>
    <n v="0"/>
    <n v="112500"/>
    <n v="112500"/>
    <n v="2008.5"/>
    <n v="2008.5"/>
    <n v="2008.5"/>
  </r>
  <r>
    <x v="5"/>
    <x v="34"/>
    <x v="34"/>
    <x v="3"/>
    <s v="63"/>
    <s v="635"/>
    <s v="Mobiliario."/>
    <n v="0"/>
    <n v="18150"/>
    <n v="18150"/>
    <n v="0"/>
    <n v="0"/>
    <n v="0"/>
    <n v="0"/>
  </r>
  <r>
    <x v="6"/>
    <x v="35"/>
    <x v="35"/>
    <x v="0"/>
    <s v="13"/>
    <s v="131"/>
    <s v="Laboral temporal."/>
    <n v="40000"/>
    <n v="0"/>
    <n v="40000"/>
    <n v="40000"/>
    <n v="40000"/>
    <n v="28561.9"/>
    <n v="28561.9"/>
  </r>
  <r>
    <x v="6"/>
    <x v="35"/>
    <x v="35"/>
    <x v="1"/>
    <s v="22"/>
    <s v="22700"/>
    <s v="Limpieza y aseo."/>
    <n v="4700000"/>
    <n v="560500"/>
    <n v="5260500"/>
    <n v="1500541.82"/>
    <n v="1500541.82"/>
    <n v="1500541.82"/>
    <n v="1500541.82"/>
  </r>
  <r>
    <x v="6"/>
    <x v="36"/>
    <x v="36"/>
    <x v="0"/>
    <s v="12"/>
    <s v="12000"/>
    <s v="Sueldos del Grupo A1."/>
    <n v="50654"/>
    <n v="0"/>
    <n v="50654"/>
    <n v="33769"/>
    <n v="33769"/>
    <n v="17049.72"/>
    <n v="17049.72"/>
  </r>
  <r>
    <x v="6"/>
    <x v="36"/>
    <x v="36"/>
    <x v="0"/>
    <s v="12"/>
    <s v="12001"/>
    <s v="Sueldos del Grupo A2."/>
    <n v="29695"/>
    <n v="0"/>
    <n v="29695"/>
    <n v="14847"/>
    <n v="14847"/>
    <n v="7496.33"/>
    <n v="7496.33"/>
  </r>
  <r>
    <x v="6"/>
    <x v="36"/>
    <x v="36"/>
    <x v="0"/>
    <s v="12"/>
    <s v="12003"/>
    <s v="Sueldos del Grupo C1."/>
    <n v="22743"/>
    <n v="0"/>
    <n v="22743"/>
    <n v="22743"/>
    <n v="22743"/>
    <n v="11482.74"/>
    <n v="11482.74"/>
  </r>
  <r>
    <x v="6"/>
    <x v="36"/>
    <x v="36"/>
    <x v="0"/>
    <s v="12"/>
    <s v="12004"/>
    <s v="Sueldos del Grupo C2."/>
    <n v="9639"/>
    <n v="0"/>
    <n v="9639"/>
    <n v="9638"/>
    <n v="9638"/>
    <n v="4866.5600000000004"/>
    <n v="4866.5600000000004"/>
  </r>
  <r>
    <x v="6"/>
    <x v="36"/>
    <x v="36"/>
    <x v="0"/>
    <s v="12"/>
    <s v="12006"/>
    <s v="Trienios."/>
    <n v="28909"/>
    <n v="0"/>
    <n v="28909"/>
    <n v="28908"/>
    <n v="28908"/>
    <n v="14993.33"/>
    <n v="14993.33"/>
  </r>
  <r>
    <x v="6"/>
    <x v="36"/>
    <x v="36"/>
    <x v="0"/>
    <s v="12"/>
    <s v="12100"/>
    <s v="Complemento de destino."/>
    <n v="79553"/>
    <n v="0"/>
    <n v="79553"/>
    <n v="58919"/>
    <n v="58919"/>
    <n v="29747.759999999998"/>
    <n v="29747.759999999998"/>
  </r>
  <r>
    <x v="6"/>
    <x v="36"/>
    <x v="36"/>
    <x v="0"/>
    <s v="12"/>
    <s v="12101"/>
    <s v="Complemento específico."/>
    <n v="192494"/>
    <n v="-16000"/>
    <n v="176494"/>
    <n v="140129"/>
    <n v="140129"/>
    <n v="70750.12"/>
    <n v="70750.12"/>
  </r>
  <r>
    <x v="6"/>
    <x v="36"/>
    <x v="36"/>
    <x v="0"/>
    <s v="12"/>
    <s v="12103"/>
    <s v="Otros complementos."/>
    <n v="13245"/>
    <n v="0"/>
    <n v="13245"/>
    <n v="14178.55"/>
    <n v="14178.55"/>
    <n v="8938.42"/>
    <n v="8938.42"/>
  </r>
  <r>
    <x v="6"/>
    <x v="36"/>
    <x v="36"/>
    <x v="1"/>
    <s v="21"/>
    <s v="213"/>
    <s v="Reparación de maquinaria, instalaciones técnicas y utillaje."/>
    <n v="12600"/>
    <n v="0"/>
    <n v="12600"/>
    <n v="6073.43"/>
    <n v="6073.43"/>
    <n v="3481.94"/>
    <n v="3481.94"/>
  </r>
  <r>
    <x v="6"/>
    <x v="36"/>
    <x v="36"/>
    <x v="1"/>
    <s v="22"/>
    <s v="22100"/>
    <s v="Energía eléctrica."/>
    <n v="21800"/>
    <n v="0"/>
    <n v="21800"/>
    <n v="21000"/>
    <n v="21000"/>
    <n v="5929.62"/>
    <n v="5929.62"/>
  </r>
  <r>
    <x v="6"/>
    <x v="36"/>
    <x v="36"/>
    <x v="1"/>
    <s v="22"/>
    <s v="22101"/>
    <s v="Agua."/>
    <n v="1575"/>
    <n v="0"/>
    <n v="1575"/>
    <n v="0"/>
    <n v="0"/>
    <n v="0"/>
    <n v="0"/>
  </r>
  <r>
    <x v="6"/>
    <x v="36"/>
    <x v="36"/>
    <x v="1"/>
    <s v="22"/>
    <s v="22102"/>
    <s v="Gas."/>
    <n v="22103"/>
    <n v="0"/>
    <n v="22103"/>
    <n v="22102.36"/>
    <n v="22102.36"/>
    <n v="5525.59"/>
    <n v="5525.59"/>
  </r>
  <r>
    <x v="6"/>
    <x v="36"/>
    <x v="36"/>
    <x v="1"/>
    <s v="22"/>
    <s v="22110"/>
    <s v="Productos de limpieza y aseo."/>
    <n v="1680"/>
    <n v="0"/>
    <n v="1680"/>
    <n v="1411"/>
    <n v="1411"/>
    <n v="1283.46"/>
    <n v="1283.46"/>
  </r>
  <r>
    <x v="6"/>
    <x v="36"/>
    <x v="36"/>
    <x v="1"/>
    <s v="22"/>
    <s v="224"/>
    <s v="Primas de seguros."/>
    <n v="1600"/>
    <n v="0"/>
    <n v="1600"/>
    <n v="0"/>
    <n v="0"/>
    <n v="0"/>
    <n v="0"/>
  </r>
  <r>
    <x v="6"/>
    <x v="36"/>
    <x v="36"/>
    <x v="1"/>
    <s v="22"/>
    <s v="22602"/>
    <s v="Publicidad y propaganda."/>
    <n v="8500"/>
    <n v="0"/>
    <n v="8500"/>
    <n v="0"/>
    <n v="0"/>
    <n v="0"/>
    <n v="0"/>
  </r>
  <r>
    <x v="6"/>
    <x v="36"/>
    <x v="36"/>
    <x v="1"/>
    <s v="22"/>
    <s v="22606"/>
    <s v="Reuniones, conferencias y cursos."/>
    <n v="5000"/>
    <n v="0"/>
    <n v="5000"/>
    <n v="0"/>
    <n v="0"/>
    <n v="0"/>
    <n v="0"/>
  </r>
  <r>
    <x v="6"/>
    <x v="36"/>
    <x v="36"/>
    <x v="1"/>
    <s v="22"/>
    <s v="22699"/>
    <s v="Otros gastos diversos"/>
    <n v="33000"/>
    <n v="0"/>
    <n v="33000"/>
    <n v="2114.46"/>
    <n v="2114.46"/>
    <n v="1711.86"/>
    <n v="1711.86"/>
  </r>
  <r>
    <x v="6"/>
    <x v="36"/>
    <x v="36"/>
    <x v="1"/>
    <s v="22"/>
    <s v="22700"/>
    <s v="Limpieza y aseo."/>
    <n v="63250"/>
    <n v="0"/>
    <n v="63250"/>
    <n v="62334.2"/>
    <n v="62334.2"/>
    <n v="24651.75"/>
    <n v="19721.400000000001"/>
  </r>
  <r>
    <x v="6"/>
    <x v="36"/>
    <x v="36"/>
    <x v="1"/>
    <s v="22"/>
    <s v="22706"/>
    <s v="Estudios y trabajos técnicos."/>
    <n v="60000"/>
    <n v="0"/>
    <n v="60000"/>
    <n v="60359"/>
    <n v="60359"/>
    <n v="28105.599999999999"/>
    <n v="28105.599999999999"/>
  </r>
  <r>
    <x v="6"/>
    <x v="36"/>
    <x v="36"/>
    <x v="1"/>
    <s v="22"/>
    <s v="22799"/>
    <s v="Otros trabajos realizados por otras empresas y profes."/>
    <n v="60000"/>
    <n v="0"/>
    <n v="60000"/>
    <n v="61519.93"/>
    <n v="61519.93"/>
    <n v="17584.64"/>
    <n v="16035.02"/>
  </r>
  <r>
    <x v="6"/>
    <x v="36"/>
    <x v="36"/>
    <x v="1"/>
    <s v="23"/>
    <s v="23010"/>
    <s v="Del personal directivo."/>
    <n v="0"/>
    <n v="0"/>
    <n v="0"/>
    <n v="196.34"/>
    <n v="196.34"/>
    <n v="196.34"/>
    <n v="196.34"/>
  </r>
  <r>
    <x v="6"/>
    <x v="36"/>
    <x v="36"/>
    <x v="1"/>
    <s v="23"/>
    <s v="23020"/>
    <s v="Dietas del personal no directivo"/>
    <n v="1000"/>
    <n v="0"/>
    <n v="1000"/>
    <n v="723.59"/>
    <n v="723.59"/>
    <n v="723.59"/>
    <n v="723.59"/>
  </r>
  <r>
    <x v="6"/>
    <x v="36"/>
    <x v="36"/>
    <x v="1"/>
    <s v="23"/>
    <s v="23110"/>
    <s v="Del personal directivo."/>
    <n v="0"/>
    <n v="0"/>
    <n v="0"/>
    <n v="0"/>
    <n v="0"/>
    <n v="0"/>
    <n v="0"/>
  </r>
  <r>
    <x v="6"/>
    <x v="36"/>
    <x v="36"/>
    <x v="1"/>
    <s v="23"/>
    <s v="23120"/>
    <s v="Locomoción del personal no directivo."/>
    <n v="1000"/>
    <n v="0"/>
    <n v="1000"/>
    <n v="650.15"/>
    <n v="650.15"/>
    <n v="650.15"/>
    <n v="650.15"/>
  </r>
  <r>
    <x v="6"/>
    <x v="36"/>
    <x v="36"/>
    <x v="2"/>
    <s v="45"/>
    <s v="45001"/>
    <s v="A JCYL (Comisión Prov. Montes) aprovechamientos forestales"/>
    <n v="0"/>
    <n v="49732.800000000003"/>
    <n v="49732.800000000003"/>
    <n v="49732.800000000003"/>
    <n v="49732.800000000003"/>
    <n v="49732.800000000003"/>
    <n v="49732.800000000003"/>
  </r>
  <r>
    <x v="6"/>
    <x v="36"/>
    <x v="36"/>
    <x v="2"/>
    <s v="46"/>
    <s v="463"/>
    <s v="A Mancomunidades."/>
    <n v="10600"/>
    <n v="0"/>
    <n v="10600"/>
    <n v="0"/>
    <n v="0"/>
    <n v="0"/>
    <n v="0"/>
  </r>
  <r>
    <x v="6"/>
    <x v="36"/>
    <x v="36"/>
    <x v="2"/>
    <s v="46"/>
    <s v="466"/>
    <s v="A otras Entidades que agrupen municipios."/>
    <n v="6200"/>
    <n v="0"/>
    <n v="6200"/>
    <n v="5000"/>
    <n v="5000"/>
    <n v="3000"/>
    <n v="3000"/>
  </r>
  <r>
    <x v="6"/>
    <x v="37"/>
    <x v="37"/>
    <x v="0"/>
    <s v="12"/>
    <s v="12003"/>
    <s v="Sueldos del Grupo C1."/>
    <n v="22743"/>
    <n v="0"/>
    <n v="22743"/>
    <n v="22743"/>
    <n v="22743"/>
    <n v="11482.74"/>
    <n v="11482.74"/>
  </r>
  <r>
    <x v="6"/>
    <x v="37"/>
    <x v="37"/>
    <x v="0"/>
    <s v="12"/>
    <s v="12004"/>
    <s v="Sueldos del Grupo C2."/>
    <n v="9639"/>
    <n v="0"/>
    <n v="9639"/>
    <n v="8638"/>
    <n v="8638"/>
    <n v="4866.5600000000004"/>
    <n v="4866.5600000000004"/>
  </r>
  <r>
    <x v="6"/>
    <x v="37"/>
    <x v="37"/>
    <x v="0"/>
    <s v="12"/>
    <s v="12006"/>
    <s v="Trienios."/>
    <n v="4033"/>
    <n v="0"/>
    <n v="4033"/>
    <n v="4033"/>
    <n v="4033"/>
    <n v="2036.38"/>
    <n v="2036.38"/>
  </r>
  <r>
    <x v="6"/>
    <x v="37"/>
    <x v="37"/>
    <x v="0"/>
    <s v="12"/>
    <s v="12100"/>
    <s v="Complemento de destino."/>
    <n v="18353"/>
    <n v="0"/>
    <n v="18353"/>
    <n v="18353"/>
    <n v="18353"/>
    <n v="9266.4599999999991"/>
    <n v="9266.4599999999991"/>
  </r>
  <r>
    <x v="6"/>
    <x v="37"/>
    <x v="37"/>
    <x v="0"/>
    <s v="12"/>
    <s v="12101"/>
    <s v="Complemento específico."/>
    <n v="39010"/>
    <n v="0"/>
    <n v="39010"/>
    <n v="39010"/>
    <n v="39010"/>
    <n v="19695.830000000002"/>
    <n v="19695.830000000002"/>
  </r>
  <r>
    <x v="6"/>
    <x v="37"/>
    <x v="37"/>
    <x v="0"/>
    <s v="12"/>
    <s v="12103"/>
    <s v="Otros complementos."/>
    <n v="2071"/>
    <n v="0"/>
    <n v="2071"/>
    <n v="2070.1999999999998"/>
    <n v="2070.1999999999998"/>
    <n v="1181.06"/>
    <n v="1181.06"/>
  </r>
  <r>
    <x v="6"/>
    <x v="37"/>
    <x v="37"/>
    <x v="0"/>
    <s v="13"/>
    <s v="13000"/>
    <s v="Retribuciones básicas."/>
    <n v="1942103"/>
    <n v="-20000"/>
    <n v="1922103"/>
    <n v="1300107"/>
    <n v="1300107"/>
    <n v="768907.58"/>
    <n v="768907.58"/>
  </r>
  <r>
    <x v="6"/>
    <x v="37"/>
    <x v="37"/>
    <x v="0"/>
    <s v="13"/>
    <s v="13001"/>
    <s v="Horas extraordinarias"/>
    <n v="17000"/>
    <n v="0"/>
    <n v="17000"/>
    <n v="16986.419999999998"/>
    <n v="16986.419999999998"/>
    <n v="15128.02"/>
    <n v="15128.02"/>
  </r>
  <r>
    <x v="6"/>
    <x v="37"/>
    <x v="37"/>
    <x v="0"/>
    <s v="13"/>
    <s v="13002"/>
    <s v="Otras remuneraciones."/>
    <n v="1847146"/>
    <n v="0"/>
    <n v="1847146"/>
    <n v="1176277.3700000001"/>
    <n v="1176277.3700000001"/>
    <n v="802881.59"/>
    <n v="802881.59"/>
  </r>
  <r>
    <x v="6"/>
    <x v="37"/>
    <x v="37"/>
    <x v="0"/>
    <s v="13"/>
    <s v="131"/>
    <s v="Laboral temporal."/>
    <n v="0"/>
    <n v="0"/>
    <n v="0"/>
    <n v="626255.19999999995"/>
    <n v="626255.19999999995"/>
    <n v="419934.27"/>
    <n v="419934.27"/>
  </r>
  <r>
    <x v="6"/>
    <x v="37"/>
    <x v="37"/>
    <x v="0"/>
    <s v="14"/>
    <s v="143"/>
    <s v="Otro personal."/>
    <n v="0"/>
    <n v="0"/>
    <n v="0"/>
    <n v="0"/>
    <n v="0"/>
    <n v="0"/>
    <n v="0"/>
  </r>
  <r>
    <x v="6"/>
    <x v="37"/>
    <x v="37"/>
    <x v="1"/>
    <s v="20"/>
    <s v="203"/>
    <s v="Arrendamientos de maquinaria, instalaciones y utillaje."/>
    <n v="6000"/>
    <n v="0"/>
    <n v="6000"/>
    <n v="6000"/>
    <n v="2589.1"/>
    <n v="2589.1"/>
    <n v="2589.1"/>
  </r>
  <r>
    <x v="6"/>
    <x v="37"/>
    <x v="37"/>
    <x v="1"/>
    <s v="21"/>
    <s v="210"/>
    <s v="Infraestructuras y bienes naturales."/>
    <n v="125000"/>
    <n v="0"/>
    <n v="125000"/>
    <n v="0"/>
    <n v="0"/>
    <n v="0"/>
    <n v="0"/>
  </r>
  <r>
    <x v="6"/>
    <x v="37"/>
    <x v="37"/>
    <x v="1"/>
    <s v="21"/>
    <s v="212"/>
    <s v="Reparación de edificios y otras construcciones."/>
    <n v="2500"/>
    <n v="0"/>
    <n v="2500"/>
    <n v="0"/>
    <n v="0"/>
    <n v="0"/>
    <n v="0"/>
  </r>
  <r>
    <x v="6"/>
    <x v="37"/>
    <x v="37"/>
    <x v="1"/>
    <s v="21"/>
    <s v="213"/>
    <s v="Reparación de maquinaria, instalaciones técnicas y utillaje."/>
    <n v="95000"/>
    <n v="0"/>
    <n v="95000"/>
    <n v="94832.97"/>
    <n v="71226.69"/>
    <n v="63420.03"/>
    <n v="59120.51"/>
  </r>
  <r>
    <x v="6"/>
    <x v="37"/>
    <x v="37"/>
    <x v="1"/>
    <s v="21"/>
    <s v="214"/>
    <s v="Reparación de elementos de transporte."/>
    <n v="65000"/>
    <n v="0"/>
    <n v="65000"/>
    <n v="58300"/>
    <n v="23785.61"/>
    <n v="23560.62"/>
    <n v="23314"/>
  </r>
  <r>
    <x v="6"/>
    <x v="37"/>
    <x v="37"/>
    <x v="1"/>
    <s v="22"/>
    <s v="22100"/>
    <s v="Energía eléctrica."/>
    <n v="375000"/>
    <n v="0"/>
    <n v="375000"/>
    <n v="340000"/>
    <n v="340000"/>
    <n v="65545.62"/>
    <n v="65545.62"/>
  </r>
  <r>
    <x v="6"/>
    <x v="37"/>
    <x v="37"/>
    <x v="1"/>
    <s v="22"/>
    <s v="22101"/>
    <s v="Agua."/>
    <n v="90000"/>
    <n v="0"/>
    <n v="90000"/>
    <n v="65020.160000000003"/>
    <n v="65020.160000000003"/>
    <n v="65020.160000000003"/>
    <n v="0"/>
  </r>
  <r>
    <x v="6"/>
    <x v="37"/>
    <x v="37"/>
    <x v="1"/>
    <s v="22"/>
    <s v="22102"/>
    <s v="Gas."/>
    <n v="5000"/>
    <n v="0"/>
    <n v="5000"/>
    <n v="0"/>
    <n v="0"/>
    <n v="0"/>
    <n v="0"/>
  </r>
  <r>
    <x v="6"/>
    <x v="37"/>
    <x v="37"/>
    <x v="1"/>
    <s v="22"/>
    <s v="22103"/>
    <s v="Combustibles y carburantes."/>
    <n v="80000"/>
    <n v="0"/>
    <n v="80000"/>
    <n v="122092.45"/>
    <n v="122092.45"/>
    <n v="31528.2"/>
    <n v="31528.2"/>
  </r>
  <r>
    <x v="6"/>
    <x v="37"/>
    <x v="37"/>
    <x v="1"/>
    <s v="22"/>
    <s v="22104"/>
    <s v="Vestuario."/>
    <n v="40000"/>
    <n v="0"/>
    <n v="40000"/>
    <n v="30000"/>
    <n v="19466.02"/>
    <n v="19466.02"/>
    <n v="6063.91"/>
  </r>
  <r>
    <x v="6"/>
    <x v="37"/>
    <x v="37"/>
    <x v="1"/>
    <s v="22"/>
    <s v="22106"/>
    <s v="Productos farmacéuticos y material sanitario."/>
    <n v="15000"/>
    <n v="0"/>
    <n v="15000"/>
    <n v="12600"/>
    <n v="7638.79"/>
    <n v="7038.79"/>
    <n v="5819.85"/>
  </r>
  <r>
    <x v="6"/>
    <x v="37"/>
    <x v="37"/>
    <x v="1"/>
    <s v="22"/>
    <s v="22110"/>
    <s v="Productos de limpieza y aseo."/>
    <n v="3500"/>
    <n v="0"/>
    <n v="3500"/>
    <n v="3500"/>
    <n v="3500"/>
    <n v="1941.7"/>
    <n v="1941.7"/>
  </r>
  <r>
    <x v="6"/>
    <x v="37"/>
    <x v="37"/>
    <x v="1"/>
    <s v="22"/>
    <s v="22113"/>
    <s v="Manutención de animales."/>
    <n v="6500"/>
    <n v="0"/>
    <n v="6500"/>
    <n v="5000"/>
    <n v="5000"/>
    <n v="2106.71"/>
    <n v="2106.71"/>
  </r>
  <r>
    <x v="6"/>
    <x v="37"/>
    <x v="37"/>
    <x v="1"/>
    <s v="22"/>
    <s v="22199"/>
    <s v="Otros suministros."/>
    <n v="90000"/>
    <n v="0"/>
    <n v="90000"/>
    <n v="86500"/>
    <n v="38009.22"/>
    <n v="37363.68"/>
    <n v="27181.51"/>
  </r>
  <r>
    <x v="6"/>
    <x v="37"/>
    <x v="37"/>
    <x v="1"/>
    <s v="22"/>
    <s v="224"/>
    <s v="Primas de seguros."/>
    <n v="3500"/>
    <n v="0"/>
    <n v="3500"/>
    <n v="0"/>
    <n v="0"/>
    <n v="0"/>
    <n v="0"/>
  </r>
  <r>
    <x v="6"/>
    <x v="37"/>
    <x v="37"/>
    <x v="1"/>
    <s v="22"/>
    <s v="225"/>
    <s v="Tributos."/>
    <n v="6000"/>
    <n v="0"/>
    <n v="6000"/>
    <n v="579.04999999999995"/>
    <n v="579.04999999999995"/>
    <n v="579.04999999999995"/>
    <n v="579.04999999999995"/>
  </r>
  <r>
    <x v="6"/>
    <x v="37"/>
    <x v="37"/>
    <x v="1"/>
    <s v="22"/>
    <s v="22699"/>
    <s v="Otros gastos diversos"/>
    <n v="12000"/>
    <n v="0"/>
    <n v="12000"/>
    <n v="10829.92"/>
    <n v="10829.92"/>
    <n v="10829.92"/>
    <n v="10829.92"/>
  </r>
  <r>
    <x v="6"/>
    <x v="37"/>
    <x v="37"/>
    <x v="1"/>
    <s v="22"/>
    <s v="22700"/>
    <s v="Limpieza y aseo."/>
    <n v="21000"/>
    <n v="0"/>
    <n v="21000"/>
    <n v="18102.810000000001"/>
    <n v="18102.810000000001"/>
    <n v="6034.28"/>
    <n v="6034.28"/>
  </r>
  <r>
    <x v="6"/>
    <x v="37"/>
    <x v="37"/>
    <x v="1"/>
    <s v="22"/>
    <s v="22706"/>
    <s v="Estudios y trabajos técnicos."/>
    <n v="18000"/>
    <n v="0"/>
    <n v="18000"/>
    <n v="0"/>
    <n v="0"/>
    <n v="0"/>
    <n v="0"/>
  </r>
  <r>
    <x v="6"/>
    <x v="37"/>
    <x v="37"/>
    <x v="1"/>
    <s v="22"/>
    <s v="22799"/>
    <s v="Otros trabajos realizados por otras empresas y profes."/>
    <n v="1236874"/>
    <n v="156490"/>
    <n v="1393364"/>
    <n v="881350.94"/>
    <n v="881350.94"/>
    <n v="386045.38"/>
    <n v="386045.38"/>
  </r>
  <r>
    <x v="6"/>
    <x v="37"/>
    <x v="37"/>
    <x v="2"/>
    <s v="48"/>
    <s v="48999"/>
    <s v="Otras transf. a Familias e Instituciones sin fines de lucro."/>
    <n v="480"/>
    <n v="0"/>
    <n v="480"/>
    <n v="0"/>
    <n v="0"/>
    <n v="0"/>
    <n v="0"/>
  </r>
  <r>
    <x v="6"/>
    <x v="37"/>
    <x v="37"/>
    <x v="3"/>
    <s v="61"/>
    <s v="610"/>
    <s v="Inversiones en terrenos."/>
    <n v="5206906"/>
    <n v="895274.04"/>
    <n v="6102180.04"/>
    <n v="4498966.8099999996"/>
    <n v="4498966.8099999996"/>
    <n v="1809076.57"/>
    <n v="1809076.57"/>
  </r>
  <r>
    <x v="6"/>
    <x v="37"/>
    <x v="37"/>
    <x v="3"/>
    <s v="61"/>
    <s v="619"/>
    <s v="Otras inver de reposic en infraest y bienes dest al uso gral"/>
    <n v="1318632"/>
    <n v="233489.67"/>
    <n v="1552121.67"/>
    <n v="1146537.77"/>
    <n v="1093603.28"/>
    <n v="672056.16"/>
    <n v="563332.51"/>
  </r>
  <r>
    <x v="6"/>
    <x v="38"/>
    <x v="38"/>
    <x v="0"/>
    <s v="12"/>
    <s v="12000"/>
    <s v="Sueldos del Grupo A1."/>
    <n v="67539"/>
    <n v="0"/>
    <n v="67539"/>
    <n v="50654"/>
    <n v="50654"/>
    <n v="25574.58"/>
    <n v="25574.58"/>
  </r>
  <r>
    <x v="6"/>
    <x v="38"/>
    <x v="38"/>
    <x v="0"/>
    <s v="12"/>
    <s v="12001"/>
    <s v="Sueldos del Grupo A2."/>
    <n v="59390"/>
    <n v="0"/>
    <n v="59390"/>
    <n v="44542"/>
    <n v="44542"/>
    <n v="37258.86"/>
    <n v="37258.86"/>
  </r>
  <r>
    <x v="6"/>
    <x v="38"/>
    <x v="38"/>
    <x v="0"/>
    <s v="12"/>
    <s v="12003"/>
    <s v="Sueldos del Grupo C1."/>
    <n v="68230"/>
    <n v="0"/>
    <n v="68230"/>
    <n v="54098"/>
    <n v="54098"/>
    <n v="14342.01"/>
    <n v="14342.01"/>
  </r>
  <r>
    <x v="6"/>
    <x v="38"/>
    <x v="38"/>
    <x v="0"/>
    <s v="12"/>
    <s v="12004"/>
    <s v="Sueldos del Grupo C2."/>
    <n v="9639"/>
    <n v="0"/>
    <n v="9639"/>
    <n v="9638"/>
    <n v="9638"/>
    <n v="4866.5600000000004"/>
    <n v="4866.5600000000004"/>
  </r>
  <r>
    <x v="6"/>
    <x v="38"/>
    <x v="38"/>
    <x v="0"/>
    <s v="12"/>
    <s v="12006"/>
    <s v="Trienios."/>
    <n v="42717"/>
    <n v="0"/>
    <n v="42717"/>
    <n v="42716"/>
    <n v="42716"/>
    <n v="17024.080000000002"/>
    <n v="17024.080000000002"/>
  </r>
  <r>
    <x v="6"/>
    <x v="38"/>
    <x v="38"/>
    <x v="0"/>
    <s v="12"/>
    <s v="12100"/>
    <s v="Complemento de destino."/>
    <n v="120233"/>
    <n v="0"/>
    <n v="120233"/>
    <n v="94009"/>
    <n v="94009"/>
    <n v="48034.05"/>
    <n v="48034.05"/>
  </r>
  <r>
    <x v="6"/>
    <x v="38"/>
    <x v="38"/>
    <x v="0"/>
    <s v="12"/>
    <s v="12101"/>
    <s v="Complemento específico."/>
    <n v="288743"/>
    <n v="-14000"/>
    <n v="274743"/>
    <n v="220306"/>
    <n v="220306"/>
    <n v="121725.55"/>
    <n v="121725.55"/>
  </r>
  <r>
    <x v="6"/>
    <x v="38"/>
    <x v="38"/>
    <x v="0"/>
    <s v="12"/>
    <s v="12103"/>
    <s v="Otros complementos."/>
    <n v="19204"/>
    <n v="0"/>
    <n v="19204"/>
    <n v="20664.16"/>
    <n v="20664.16"/>
    <n v="9673.6"/>
    <n v="9673.6"/>
  </r>
  <r>
    <x v="6"/>
    <x v="38"/>
    <x v="38"/>
    <x v="0"/>
    <s v="13"/>
    <s v="13000"/>
    <s v="Retribuciones básicas."/>
    <n v="19169"/>
    <n v="0"/>
    <n v="19169"/>
    <n v="10000"/>
    <n v="10000"/>
    <n v="9677.7800000000007"/>
    <n v="9677.7800000000007"/>
  </r>
  <r>
    <x v="6"/>
    <x v="38"/>
    <x v="38"/>
    <x v="0"/>
    <s v="13"/>
    <s v="13002"/>
    <s v="Otras remuneraciones."/>
    <n v="14715"/>
    <n v="14000"/>
    <n v="28715"/>
    <n v="10135.200000000001"/>
    <n v="10135.200000000001"/>
    <n v="7564.42"/>
    <n v="7564.42"/>
  </r>
  <r>
    <x v="6"/>
    <x v="38"/>
    <x v="38"/>
    <x v="0"/>
    <s v="13"/>
    <s v="131"/>
    <s v="Laboral temporal."/>
    <n v="0"/>
    <n v="0"/>
    <n v="0"/>
    <n v="15282.16"/>
    <n v="15282.16"/>
    <n v="15141.41"/>
    <n v="15141.41"/>
  </r>
  <r>
    <x v="6"/>
    <x v="38"/>
    <x v="38"/>
    <x v="1"/>
    <s v="20"/>
    <s v="203"/>
    <s v="Arrendamientos de maquinaria, instalaciones y utillaje."/>
    <n v="13500"/>
    <n v="0"/>
    <n v="13500"/>
    <n v="12350"/>
    <n v="12350"/>
    <n v="778.2"/>
    <n v="778.2"/>
  </r>
  <r>
    <x v="6"/>
    <x v="38"/>
    <x v="38"/>
    <x v="1"/>
    <s v="21"/>
    <s v="213"/>
    <s v="Reparación de maquinaria, instalaciones técnicas y utillaje."/>
    <n v="28000"/>
    <n v="0"/>
    <n v="28000"/>
    <n v="15825.92"/>
    <n v="15825.92"/>
    <n v="7676.19"/>
    <n v="6101.98"/>
  </r>
  <r>
    <x v="6"/>
    <x v="38"/>
    <x v="38"/>
    <x v="1"/>
    <s v="21"/>
    <s v="214"/>
    <s v="Reparación de elementos de transporte."/>
    <n v="2000"/>
    <n v="0"/>
    <n v="2000"/>
    <n v="1095.42"/>
    <n v="1095.1500000000001"/>
    <n v="755.15"/>
    <n v="755.15"/>
  </r>
  <r>
    <x v="6"/>
    <x v="38"/>
    <x v="38"/>
    <x v="1"/>
    <s v="22"/>
    <s v="22100"/>
    <s v="Energía eléctrica."/>
    <n v="22000"/>
    <n v="0"/>
    <n v="22000"/>
    <n v="20150.810000000001"/>
    <n v="20150.810000000001"/>
    <n v="6222.88"/>
    <n v="6103.06"/>
  </r>
  <r>
    <x v="6"/>
    <x v="38"/>
    <x v="38"/>
    <x v="1"/>
    <s v="22"/>
    <s v="22101"/>
    <s v="Agua."/>
    <n v="1600"/>
    <n v="0"/>
    <n v="1600"/>
    <n v="0"/>
    <n v="0"/>
    <n v="0"/>
    <n v="0"/>
  </r>
  <r>
    <x v="6"/>
    <x v="38"/>
    <x v="38"/>
    <x v="1"/>
    <s v="22"/>
    <s v="22103"/>
    <s v="Combustibles y carburantes."/>
    <n v="5000"/>
    <n v="0"/>
    <n v="5000"/>
    <n v="1061.1400000000001"/>
    <n v="1061.1400000000001"/>
    <n v="304.94"/>
    <n v="304.94"/>
  </r>
  <r>
    <x v="6"/>
    <x v="38"/>
    <x v="38"/>
    <x v="1"/>
    <s v="22"/>
    <s v="22104"/>
    <s v="Vestuario."/>
    <n v="1000"/>
    <n v="0"/>
    <n v="1000"/>
    <n v="2000"/>
    <n v="1454.7"/>
    <n v="1454.7"/>
    <n v="1454.7"/>
  </r>
  <r>
    <x v="6"/>
    <x v="38"/>
    <x v="38"/>
    <x v="1"/>
    <s v="22"/>
    <s v="22112"/>
    <s v="Sumin. de material electrónico, eléctrico y de telecomunic."/>
    <n v="30000"/>
    <n v="0"/>
    <n v="30000"/>
    <n v="33038.58"/>
    <n v="23561.57"/>
    <n v="15227.82"/>
    <n v="15227.82"/>
  </r>
  <r>
    <x v="6"/>
    <x v="38"/>
    <x v="38"/>
    <x v="1"/>
    <s v="22"/>
    <s v="22199"/>
    <s v="Otros suministros."/>
    <n v="31000"/>
    <n v="0"/>
    <n v="31000"/>
    <n v="32804.76"/>
    <n v="32334.16"/>
    <n v="11534.91"/>
    <n v="11534.91"/>
  </r>
  <r>
    <x v="6"/>
    <x v="38"/>
    <x v="38"/>
    <x v="1"/>
    <s v="22"/>
    <s v="223"/>
    <s v="Transportes."/>
    <n v="2000"/>
    <n v="0"/>
    <n v="2000"/>
    <n v="968"/>
    <n v="968"/>
    <n v="280.41000000000003"/>
    <n v="280.41000000000003"/>
  </r>
  <r>
    <x v="6"/>
    <x v="38"/>
    <x v="38"/>
    <x v="1"/>
    <s v="22"/>
    <s v="224"/>
    <s v="Primas de seguros."/>
    <n v="2000"/>
    <n v="0"/>
    <n v="2000"/>
    <n v="0"/>
    <n v="0"/>
    <n v="0"/>
    <n v="0"/>
  </r>
  <r>
    <x v="6"/>
    <x v="38"/>
    <x v="38"/>
    <x v="1"/>
    <s v="22"/>
    <s v="225"/>
    <s v="Tributos."/>
    <n v="16000"/>
    <n v="0"/>
    <n v="16000"/>
    <n v="0"/>
    <n v="0"/>
    <n v="0"/>
    <n v="0"/>
  </r>
  <r>
    <x v="6"/>
    <x v="38"/>
    <x v="38"/>
    <x v="1"/>
    <s v="22"/>
    <s v="22602"/>
    <s v="Publicidad y propaganda."/>
    <n v="15000"/>
    <n v="0"/>
    <n v="15000"/>
    <n v="15160.34"/>
    <n v="15160.34"/>
    <n v="172.8"/>
    <n v="172.8"/>
  </r>
  <r>
    <x v="6"/>
    <x v="38"/>
    <x v="38"/>
    <x v="1"/>
    <s v="22"/>
    <s v="22603"/>
    <s v="Publicación en Diarios Oficiales"/>
    <n v="2500"/>
    <n v="0"/>
    <n v="2500"/>
    <n v="0"/>
    <n v="0"/>
    <n v="0"/>
    <n v="0"/>
  </r>
  <r>
    <x v="6"/>
    <x v="38"/>
    <x v="38"/>
    <x v="1"/>
    <s v="22"/>
    <s v="22700"/>
    <s v="Limpieza y aseo."/>
    <n v="2500"/>
    <n v="0"/>
    <n v="2500"/>
    <n v="1573"/>
    <n v="1573"/>
    <n v="665.5"/>
    <n v="665.5"/>
  </r>
  <r>
    <x v="6"/>
    <x v="38"/>
    <x v="38"/>
    <x v="1"/>
    <s v="22"/>
    <s v="22706"/>
    <s v="Estudios y trabajos técnicos."/>
    <n v="100000"/>
    <n v="0"/>
    <n v="100000"/>
    <n v="38047.480000000003"/>
    <n v="38047.480000000003"/>
    <n v="7237.01"/>
    <n v="7237.01"/>
  </r>
  <r>
    <x v="6"/>
    <x v="38"/>
    <x v="38"/>
    <x v="1"/>
    <s v="22"/>
    <s v="22799"/>
    <s v="Otros trabajos realizados por otras empresas y profes."/>
    <n v="175000"/>
    <n v="0"/>
    <n v="175000"/>
    <n v="79931.7"/>
    <n v="79931.7"/>
    <n v="25235.99"/>
    <n v="25235.99"/>
  </r>
  <r>
    <x v="6"/>
    <x v="38"/>
    <x v="38"/>
    <x v="1"/>
    <s v="23"/>
    <s v="23020"/>
    <s v="Dietas del personal no directivo"/>
    <n v="2000"/>
    <n v="0"/>
    <n v="2000"/>
    <n v="418.37"/>
    <n v="418.37"/>
    <n v="418.37"/>
    <n v="418.37"/>
  </r>
  <r>
    <x v="6"/>
    <x v="38"/>
    <x v="38"/>
    <x v="1"/>
    <s v="23"/>
    <s v="23120"/>
    <s v="Locomoción del personal no directivo."/>
    <n v="2000"/>
    <n v="0"/>
    <n v="2000"/>
    <n v="771.15"/>
    <n v="771.15"/>
    <n v="771.15"/>
    <n v="771.15"/>
  </r>
  <r>
    <x v="6"/>
    <x v="38"/>
    <x v="38"/>
    <x v="2"/>
    <s v="48"/>
    <s v="48999"/>
    <s v="Otras transf. a Familias e Instituciones sin fines de lucro."/>
    <n v="50000"/>
    <n v="0"/>
    <n v="50000"/>
    <n v="2700"/>
    <n v="2700"/>
    <n v="2700"/>
    <n v="2700"/>
  </r>
  <r>
    <x v="6"/>
    <x v="38"/>
    <x v="38"/>
    <x v="3"/>
    <s v="63"/>
    <s v="633"/>
    <s v="Maquinaria, instalaciones técnicas y utillaje."/>
    <n v="348000"/>
    <n v="0"/>
    <n v="348000"/>
    <n v="343283.85"/>
    <n v="343283.85"/>
    <n v="113974.08"/>
    <n v="113974.08"/>
  </r>
  <r>
    <x v="7"/>
    <x v="39"/>
    <x v="39"/>
    <x v="0"/>
    <s v="12"/>
    <s v="12000"/>
    <s v="Sueldos del Grupo A1."/>
    <n v="126635"/>
    <n v="0"/>
    <n v="126635"/>
    <n v="118192"/>
    <n v="118192"/>
    <n v="55085.05"/>
    <n v="55085.05"/>
  </r>
  <r>
    <x v="7"/>
    <x v="39"/>
    <x v="39"/>
    <x v="0"/>
    <s v="12"/>
    <s v="12003"/>
    <s v="Sueldos del Grupo C1."/>
    <n v="45487"/>
    <n v="0"/>
    <n v="45487"/>
    <n v="34114"/>
    <n v="34114"/>
    <n v="17224.11"/>
    <n v="17224.11"/>
  </r>
  <r>
    <x v="7"/>
    <x v="39"/>
    <x v="39"/>
    <x v="0"/>
    <s v="12"/>
    <s v="12004"/>
    <s v="Sueldos del Grupo C2."/>
    <n v="14458"/>
    <n v="0"/>
    <n v="14458"/>
    <n v="9638"/>
    <n v="9638"/>
    <n v="4866.5600000000004"/>
    <n v="4866.5600000000004"/>
  </r>
  <r>
    <x v="7"/>
    <x v="39"/>
    <x v="39"/>
    <x v="0"/>
    <s v="12"/>
    <s v="12006"/>
    <s v="Trienios."/>
    <n v="37561"/>
    <n v="0"/>
    <n v="37561"/>
    <n v="37560"/>
    <n v="37560"/>
    <n v="18267.419999999998"/>
    <n v="18267.419999999998"/>
  </r>
  <r>
    <x v="7"/>
    <x v="39"/>
    <x v="39"/>
    <x v="0"/>
    <s v="12"/>
    <s v="12100"/>
    <s v="Complemento de destino."/>
    <n v="127477"/>
    <n v="0"/>
    <n v="127477"/>
    <n v="111958"/>
    <n v="111958"/>
    <n v="53501.31"/>
    <n v="53501.31"/>
  </r>
  <r>
    <x v="7"/>
    <x v="39"/>
    <x v="39"/>
    <x v="0"/>
    <s v="12"/>
    <s v="12101"/>
    <s v="Complemento específico."/>
    <n v="306873"/>
    <n v="-30000"/>
    <n v="276873"/>
    <n v="271786"/>
    <n v="271786"/>
    <n v="128993"/>
    <n v="128993"/>
  </r>
  <r>
    <x v="7"/>
    <x v="39"/>
    <x v="39"/>
    <x v="0"/>
    <s v="12"/>
    <s v="12103"/>
    <s v="Otros complementos."/>
    <n v="20549"/>
    <n v="0"/>
    <n v="20549"/>
    <n v="21900"/>
    <n v="21900"/>
    <n v="11215.42"/>
    <n v="11215.42"/>
  </r>
  <r>
    <x v="7"/>
    <x v="39"/>
    <x v="39"/>
    <x v="1"/>
    <s v="20"/>
    <s v="203"/>
    <s v="Arrendamientos de maquinaria, instalaciones y utillaje."/>
    <n v="9000"/>
    <n v="0"/>
    <n v="9000"/>
    <n v="7200"/>
    <n v="7200"/>
    <n v="1036.3499999999999"/>
    <n v="1036.3499999999999"/>
  </r>
  <r>
    <x v="7"/>
    <x v="39"/>
    <x v="39"/>
    <x v="1"/>
    <s v="21"/>
    <s v="213"/>
    <s v="Reparación de maquinaria, instalaciones técnicas y utillaje."/>
    <n v="13500"/>
    <n v="0"/>
    <n v="13500"/>
    <n v="10980"/>
    <n v="10980"/>
    <n v="920"/>
    <n v="920"/>
  </r>
  <r>
    <x v="7"/>
    <x v="39"/>
    <x v="39"/>
    <x v="1"/>
    <s v="22"/>
    <s v="22602"/>
    <s v="Publicidad y propaganda."/>
    <n v="2250"/>
    <n v="0"/>
    <n v="2250"/>
    <n v="1217.2"/>
    <n v="1217.2"/>
    <n v="1217.2"/>
    <n v="1217.2"/>
  </r>
  <r>
    <x v="7"/>
    <x v="39"/>
    <x v="39"/>
    <x v="1"/>
    <s v="22"/>
    <s v="22606"/>
    <s v="Reuniones, conferencias y cursos."/>
    <n v="1350"/>
    <n v="0"/>
    <n v="1350"/>
    <n v="0"/>
    <n v="0"/>
    <n v="0"/>
    <n v="0"/>
  </r>
  <r>
    <x v="7"/>
    <x v="39"/>
    <x v="39"/>
    <x v="1"/>
    <s v="22"/>
    <s v="22699"/>
    <s v="Otros gastos diversos"/>
    <n v="14400"/>
    <n v="0"/>
    <n v="14400"/>
    <n v="7756.98"/>
    <n v="7756.98"/>
    <n v="7328.93"/>
    <n v="7328.93"/>
  </r>
  <r>
    <x v="7"/>
    <x v="39"/>
    <x v="39"/>
    <x v="1"/>
    <s v="22"/>
    <s v="22706"/>
    <s v="Estudios y trabajos técnicos."/>
    <n v="168000"/>
    <n v="0"/>
    <n v="168000"/>
    <n v="7638.61"/>
    <n v="7638.61"/>
    <n v="7638.61"/>
    <n v="7638.61"/>
  </r>
  <r>
    <x v="7"/>
    <x v="39"/>
    <x v="39"/>
    <x v="1"/>
    <s v="23"/>
    <s v="23020"/>
    <s v="Dietas del personal no directivo"/>
    <n v="1800"/>
    <n v="0"/>
    <n v="1800"/>
    <n v="0"/>
    <n v="0"/>
    <n v="0"/>
    <n v="0"/>
  </r>
  <r>
    <x v="7"/>
    <x v="39"/>
    <x v="39"/>
    <x v="1"/>
    <s v="23"/>
    <s v="23120"/>
    <s v="Locomoción del personal no directivo."/>
    <n v="1800"/>
    <n v="0"/>
    <n v="1800"/>
    <n v="0"/>
    <n v="0"/>
    <n v="0"/>
    <n v="0"/>
  </r>
  <r>
    <x v="7"/>
    <x v="40"/>
    <x v="40"/>
    <x v="0"/>
    <s v="12"/>
    <s v="12000"/>
    <s v="Sueldos del Grupo A1."/>
    <n v="67539"/>
    <n v="0"/>
    <n v="67539"/>
    <n v="50654"/>
    <n v="50654"/>
    <n v="26791.51"/>
    <n v="26791.51"/>
  </r>
  <r>
    <x v="7"/>
    <x v="40"/>
    <x v="40"/>
    <x v="0"/>
    <s v="12"/>
    <s v="12001"/>
    <s v="Sueldos del Grupo A2."/>
    <n v="56915"/>
    <n v="0"/>
    <n v="56915"/>
    <n v="56915"/>
    <n v="56915"/>
    <n v="31843.71"/>
    <n v="31843.71"/>
  </r>
  <r>
    <x v="7"/>
    <x v="40"/>
    <x v="40"/>
    <x v="0"/>
    <s v="12"/>
    <s v="12003"/>
    <s v="Sueldos del Grupo C1."/>
    <n v="22743"/>
    <n v="0"/>
    <n v="22743"/>
    <n v="11371"/>
    <n v="11371"/>
    <n v="5741.37"/>
    <n v="5741.37"/>
  </r>
  <r>
    <x v="7"/>
    <x v="40"/>
    <x v="40"/>
    <x v="0"/>
    <s v="12"/>
    <s v="12004"/>
    <s v="Sueldos del Grupo C2."/>
    <n v="19278"/>
    <n v="0"/>
    <n v="19278"/>
    <n v="19277"/>
    <n v="19277"/>
    <n v="9733.1200000000008"/>
    <n v="9733.1200000000008"/>
  </r>
  <r>
    <x v="7"/>
    <x v="40"/>
    <x v="40"/>
    <x v="0"/>
    <s v="12"/>
    <s v="12006"/>
    <s v="Trienios."/>
    <n v="31682"/>
    <n v="0"/>
    <n v="31682"/>
    <n v="31682"/>
    <n v="31682"/>
    <n v="16512"/>
    <n v="16512"/>
  </r>
  <r>
    <x v="7"/>
    <x v="40"/>
    <x v="40"/>
    <x v="0"/>
    <s v="12"/>
    <s v="12100"/>
    <s v="Complemento de destino."/>
    <n v="94470"/>
    <n v="0"/>
    <n v="94470"/>
    <n v="79176"/>
    <n v="79176"/>
    <n v="37826.44"/>
    <n v="37826.44"/>
  </r>
  <r>
    <x v="7"/>
    <x v="40"/>
    <x v="40"/>
    <x v="0"/>
    <s v="12"/>
    <s v="12101"/>
    <s v="Complemento específico."/>
    <n v="240259"/>
    <n v="-26000"/>
    <n v="214259"/>
    <n v="203738"/>
    <n v="203738"/>
    <n v="125775.62"/>
    <n v="125775.62"/>
  </r>
  <r>
    <x v="7"/>
    <x v="40"/>
    <x v="40"/>
    <x v="0"/>
    <s v="12"/>
    <s v="12103"/>
    <s v="Otros complementos."/>
    <n v="14590"/>
    <n v="0"/>
    <n v="14590"/>
    <n v="15805.8"/>
    <n v="15805.8"/>
    <n v="9237.9500000000007"/>
    <n v="9237.9500000000007"/>
  </r>
  <r>
    <x v="7"/>
    <x v="40"/>
    <x v="40"/>
    <x v="0"/>
    <s v="13"/>
    <s v="13000"/>
    <s v="Retribuciones básicas."/>
    <n v="16825"/>
    <n v="0"/>
    <n v="16825"/>
    <n v="11000"/>
    <n v="11000"/>
    <n v="7103.28"/>
    <n v="7103.28"/>
  </r>
  <r>
    <x v="7"/>
    <x v="40"/>
    <x v="40"/>
    <x v="0"/>
    <s v="13"/>
    <s v="13001"/>
    <s v="Horas extraordinarias"/>
    <n v="0"/>
    <n v="0"/>
    <n v="0"/>
    <n v="2111.8000000000002"/>
    <n v="2111.8000000000002"/>
    <n v="220.44"/>
    <n v="220.44"/>
  </r>
  <r>
    <x v="7"/>
    <x v="40"/>
    <x v="40"/>
    <x v="0"/>
    <s v="13"/>
    <s v="13002"/>
    <s v="Otras remuneraciones."/>
    <n v="14164"/>
    <n v="26000"/>
    <n v="40164"/>
    <n v="14135.2"/>
    <n v="14135.2"/>
    <n v="13797.87"/>
    <n v="13797.87"/>
  </r>
  <r>
    <x v="7"/>
    <x v="40"/>
    <x v="40"/>
    <x v="0"/>
    <s v="13"/>
    <s v="131"/>
    <s v="Laboral temporal."/>
    <n v="0"/>
    <n v="30000"/>
    <n v="30000"/>
    <n v="49564"/>
    <n v="49564"/>
    <n v="48516.76"/>
    <n v="48516.76"/>
  </r>
  <r>
    <x v="7"/>
    <x v="40"/>
    <x v="40"/>
    <x v="0"/>
    <s v="15"/>
    <s v="151"/>
    <s v="Gratificaciones."/>
    <n v="10000"/>
    <n v="0"/>
    <n v="10000"/>
    <n v="1316.4"/>
    <n v="1316.4"/>
    <n v="658.2"/>
    <n v="658.2"/>
  </r>
  <r>
    <x v="7"/>
    <x v="40"/>
    <x v="40"/>
    <x v="1"/>
    <s v="20"/>
    <s v="203"/>
    <s v="Arrendamientos de maquinaria, instalaciones y utillaje."/>
    <n v="5400"/>
    <n v="0"/>
    <n v="5400"/>
    <n v="1640"/>
    <n v="1640"/>
    <n v="353.92"/>
    <n v="353.92"/>
  </r>
  <r>
    <x v="7"/>
    <x v="40"/>
    <x v="40"/>
    <x v="1"/>
    <s v="21"/>
    <s v="210"/>
    <s v="Infraestructuras y bienes naturales."/>
    <n v="1800"/>
    <n v="0"/>
    <n v="1800"/>
    <n v="0"/>
    <n v="0"/>
    <n v="0"/>
    <n v="0"/>
  </r>
  <r>
    <x v="7"/>
    <x v="40"/>
    <x v="40"/>
    <x v="1"/>
    <s v="21"/>
    <s v="213"/>
    <s v="Reparación de maquinaria, instalaciones técnicas y utillaje."/>
    <n v="2700"/>
    <n v="0"/>
    <n v="2700"/>
    <n v="970"/>
    <n v="970"/>
    <n v="382.59"/>
    <n v="382.59"/>
  </r>
  <r>
    <x v="7"/>
    <x v="40"/>
    <x v="40"/>
    <x v="1"/>
    <s v="21"/>
    <s v="214"/>
    <s v="Reparación de elementos de transporte."/>
    <n v="2700"/>
    <n v="0"/>
    <n v="2700"/>
    <n v="3047.62"/>
    <n v="168.27"/>
    <n v="168.27"/>
    <n v="168.27"/>
  </r>
  <r>
    <x v="7"/>
    <x v="40"/>
    <x v="40"/>
    <x v="1"/>
    <s v="22"/>
    <s v="22100"/>
    <s v="Energía eléctrica."/>
    <n v="201600"/>
    <n v="0"/>
    <n v="201600"/>
    <n v="210266.44"/>
    <n v="210266.44"/>
    <n v="46273.3"/>
    <n v="46273.3"/>
  </r>
  <r>
    <x v="7"/>
    <x v="40"/>
    <x v="40"/>
    <x v="1"/>
    <s v="22"/>
    <s v="22103"/>
    <s v="Combustibles y carburantes."/>
    <n v="2700"/>
    <n v="0"/>
    <n v="2700"/>
    <n v="2000"/>
    <n v="2000"/>
    <n v="545.25"/>
    <n v="545.25"/>
  </r>
  <r>
    <x v="7"/>
    <x v="40"/>
    <x v="40"/>
    <x v="1"/>
    <s v="22"/>
    <s v="22104"/>
    <s v="Vestuario."/>
    <n v="900"/>
    <n v="0"/>
    <n v="900"/>
    <n v="0"/>
    <n v="0"/>
    <n v="0"/>
    <n v="0"/>
  </r>
  <r>
    <x v="7"/>
    <x v="40"/>
    <x v="40"/>
    <x v="1"/>
    <s v="22"/>
    <s v="22199"/>
    <s v="Otros suministros."/>
    <n v="900"/>
    <n v="0"/>
    <n v="900"/>
    <n v="0"/>
    <n v="0"/>
    <n v="0"/>
    <n v="0"/>
  </r>
  <r>
    <x v="7"/>
    <x v="40"/>
    <x v="40"/>
    <x v="1"/>
    <s v="22"/>
    <s v="22200"/>
    <s v="Servicios de Telecomunicaciones."/>
    <n v="2250"/>
    <n v="0"/>
    <n v="2250"/>
    <n v="0"/>
    <n v="0"/>
    <n v="0"/>
    <n v="0"/>
  </r>
  <r>
    <x v="7"/>
    <x v="40"/>
    <x v="40"/>
    <x v="1"/>
    <s v="22"/>
    <s v="224"/>
    <s v="Primas de seguros."/>
    <n v="900"/>
    <n v="0"/>
    <n v="900"/>
    <n v="0"/>
    <n v="0"/>
    <n v="0"/>
    <n v="0"/>
  </r>
  <r>
    <x v="7"/>
    <x v="40"/>
    <x v="40"/>
    <x v="1"/>
    <s v="22"/>
    <s v="225"/>
    <s v="Tributos."/>
    <n v="90"/>
    <n v="0"/>
    <n v="90"/>
    <n v="0"/>
    <n v="0"/>
    <n v="0"/>
    <n v="0"/>
  </r>
  <r>
    <x v="7"/>
    <x v="40"/>
    <x v="40"/>
    <x v="1"/>
    <s v="22"/>
    <s v="22602"/>
    <s v="Publicidad y propaganda."/>
    <n v="14400"/>
    <n v="0"/>
    <n v="14400"/>
    <n v="18349.29"/>
    <n v="18349.29"/>
    <n v="5904.86"/>
    <n v="5904.86"/>
  </r>
  <r>
    <x v="7"/>
    <x v="40"/>
    <x v="40"/>
    <x v="1"/>
    <s v="22"/>
    <s v="22606"/>
    <s v="Reuniones, conferencias y cursos."/>
    <n v="2250"/>
    <n v="0"/>
    <n v="2250"/>
    <n v="0"/>
    <n v="0"/>
    <n v="0"/>
    <n v="0"/>
  </r>
  <r>
    <x v="7"/>
    <x v="40"/>
    <x v="40"/>
    <x v="1"/>
    <s v="22"/>
    <s v="22699"/>
    <s v="Otros gastos diversos"/>
    <n v="28800"/>
    <n v="0"/>
    <n v="28800"/>
    <n v="14944.5"/>
    <n v="14324.69"/>
    <n v="14324.69"/>
    <n v="14324.69"/>
  </r>
  <r>
    <x v="7"/>
    <x v="40"/>
    <x v="40"/>
    <x v="1"/>
    <s v="22"/>
    <s v="22706"/>
    <s v="Estudios y trabajos técnicos."/>
    <n v="343950"/>
    <n v="0"/>
    <n v="343950"/>
    <n v="0"/>
    <n v="0"/>
    <n v="0"/>
    <n v="0"/>
  </r>
  <r>
    <x v="7"/>
    <x v="40"/>
    <x v="40"/>
    <x v="1"/>
    <s v="22"/>
    <s v="22799"/>
    <s v="Otros trabajos realizados por otras empresas y profes."/>
    <n v="4343160"/>
    <n v="272736.83"/>
    <n v="4615896.83"/>
    <n v="4467402.08"/>
    <n v="4467402.08"/>
    <n v="1571233.89"/>
    <n v="1570542.36"/>
  </r>
  <r>
    <x v="7"/>
    <x v="40"/>
    <x v="40"/>
    <x v="1"/>
    <s v="23"/>
    <s v="23020"/>
    <s v="Dietas del personal no directivo"/>
    <n v="450"/>
    <n v="0"/>
    <n v="450"/>
    <n v="0"/>
    <n v="0"/>
    <n v="0"/>
    <n v="0"/>
  </r>
  <r>
    <x v="7"/>
    <x v="40"/>
    <x v="40"/>
    <x v="1"/>
    <s v="23"/>
    <s v="23120"/>
    <s v="Locomoción del personal no directivo."/>
    <n v="630"/>
    <n v="0"/>
    <n v="630"/>
    <n v="0"/>
    <n v="0"/>
    <n v="0"/>
    <n v="0"/>
  </r>
  <r>
    <x v="7"/>
    <x v="40"/>
    <x v="40"/>
    <x v="3"/>
    <s v="60"/>
    <s v="609"/>
    <s v="Otras invers nuevas en infraest y bienes dest al uso gral"/>
    <n v="0"/>
    <n v="0"/>
    <n v="0"/>
    <n v="0"/>
    <n v="0"/>
    <n v="0"/>
    <n v="0"/>
  </r>
  <r>
    <x v="7"/>
    <x v="40"/>
    <x v="40"/>
    <x v="3"/>
    <s v="61"/>
    <s v="619"/>
    <s v="Otras inver de reposic en infraest y bienes dest al uso gral"/>
    <n v="2140319"/>
    <n v="529743.81000000006"/>
    <n v="2670062.81"/>
    <n v="2244103.48"/>
    <n v="2235439.56"/>
    <n v="699604.45"/>
    <n v="684850.46"/>
  </r>
  <r>
    <x v="7"/>
    <x v="40"/>
    <x v="40"/>
    <x v="3"/>
    <s v="62"/>
    <s v="624"/>
    <s v="Elementos de transporte."/>
    <n v="0"/>
    <n v="227486.35"/>
    <n v="227486.35"/>
    <n v="227486.35"/>
    <n v="227486.35"/>
    <n v="180286.27"/>
    <n v="180286.27"/>
  </r>
  <r>
    <x v="7"/>
    <x v="40"/>
    <x v="40"/>
    <x v="3"/>
    <s v="62"/>
    <s v="625"/>
    <s v="Mobiliario."/>
    <n v="0"/>
    <n v="54437.9"/>
    <n v="54437.9"/>
    <n v="54437.9"/>
    <n v="54437.9"/>
    <n v="0"/>
    <n v="0"/>
  </r>
  <r>
    <x v="7"/>
    <x v="41"/>
    <x v="41"/>
    <x v="0"/>
    <s v="12"/>
    <s v="12000"/>
    <s v="Sueldos del Grupo A1."/>
    <n v="185731"/>
    <n v="-16000"/>
    <n v="169731"/>
    <n v="168846"/>
    <n v="168846"/>
    <n v="66208.990000000005"/>
    <n v="66208.990000000005"/>
  </r>
  <r>
    <x v="7"/>
    <x v="41"/>
    <x v="41"/>
    <x v="0"/>
    <s v="12"/>
    <s v="12001"/>
    <s v="Sueldos del Grupo A2."/>
    <n v="118821"/>
    <n v="0"/>
    <n v="118821"/>
    <n v="126274.81"/>
    <n v="126274.81"/>
    <n v="48488.06"/>
    <n v="48488.06"/>
  </r>
  <r>
    <x v="7"/>
    <x v="41"/>
    <x v="41"/>
    <x v="0"/>
    <s v="12"/>
    <s v="12003"/>
    <s v="Sueldos del Grupo C1."/>
    <n v="147832"/>
    <n v="0"/>
    <n v="147832"/>
    <n v="147831"/>
    <n v="147831"/>
    <n v="70669.279999999999"/>
    <n v="70669.279999999999"/>
  </r>
  <r>
    <x v="7"/>
    <x v="41"/>
    <x v="41"/>
    <x v="0"/>
    <s v="12"/>
    <s v="12004"/>
    <s v="Sueldos del Grupo C2."/>
    <n v="86776"/>
    <n v="0"/>
    <n v="86776"/>
    <n v="77110"/>
    <n v="77110"/>
    <n v="30448.53"/>
    <n v="30448.53"/>
  </r>
  <r>
    <x v="7"/>
    <x v="41"/>
    <x v="41"/>
    <x v="0"/>
    <s v="12"/>
    <s v="12006"/>
    <s v="Trienios."/>
    <n v="111659"/>
    <n v="0"/>
    <n v="111659"/>
    <n v="111659"/>
    <n v="111659"/>
    <n v="47316.49"/>
    <n v="47316.49"/>
  </r>
  <r>
    <x v="7"/>
    <x v="41"/>
    <x v="41"/>
    <x v="0"/>
    <s v="12"/>
    <s v="12100"/>
    <s v="Complemento de destino."/>
    <n v="302865"/>
    <n v="0"/>
    <n v="302865"/>
    <n v="293282.28000000003"/>
    <n v="293282.28000000003"/>
    <n v="120398.72"/>
    <n v="120398.72"/>
  </r>
  <r>
    <x v="7"/>
    <x v="41"/>
    <x v="41"/>
    <x v="0"/>
    <s v="12"/>
    <s v="12101"/>
    <s v="Complemento específico."/>
    <n v="737356"/>
    <n v="-35000"/>
    <n v="702356"/>
    <n v="710167.81"/>
    <n v="710167.81"/>
    <n v="335937.47"/>
    <n v="335937.47"/>
  </r>
  <r>
    <x v="7"/>
    <x v="41"/>
    <x v="41"/>
    <x v="0"/>
    <s v="12"/>
    <s v="12103"/>
    <s v="Otros complementos."/>
    <n v="57716"/>
    <n v="0"/>
    <n v="57716"/>
    <n v="61616.06"/>
    <n v="61616.06"/>
    <n v="29873.29"/>
    <n v="29873.29"/>
  </r>
  <r>
    <x v="7"/>
    <x v="41"/>
    <x v="41"/>
    <x v="0"/>
    <s v="13"/>
    <s v="13000"/>
    <s v="Retribuciones básicas."/>
    <n v="52986"/>
    <n v="0"/>
    <n v="52986"/>
    <n v="29119.5"/>
    <n v="29119.5"/>
    <n v="19209.189999999999"/>
    <n v="19209.189999999999"/>
  </r>
  <r>
    <x v="7"/>
    <x v="41"/>
    <x v="41"/>
    <x v="0"/>
    <s v="13"/>
    <s v="13002"/>
    <s v="Otras remuneraciones."/>
    <n v="46982"/>
    <n v="54000"/>
    <n v="100982"/>
    <n v="29389.9"/>
    <n v="29389.9"/>
    <n v="21642.25"/>
    <n v="21642.25"/>
  </r>
  <r>
    <x v="7"/>
    <x v="41"/>
    <x v="41"/>
    <x v="0"/>
    <s v="13"/>
    <s v="131"/>
    <s v="Laboral temporal."/>
    <n v="0"/>
    <n v="0"/>
    <n v="0"/>
    <n v="53130"/>
    <n v="53130"/>
    <n v="15310.22"/>
    <n v="15310.22"/>
  </r>
  <r>
    <x v="7"/>
    <x v="41"/>
    <x v="41"/>
    <x v="0"/>
    <s v="15"/>
    <s v="151"/>
    <s v="Gratificaciones."/>
    <n v="0"/>
    <n v="10000"/>
    <n v="10000"/>
    <n v="9972"/>
    <n v="9972"/>
    <n v="1224"/>
    <n v="1224"/>
  </r>
  <r>
    <x v="7"/>
    <x v="41"/>
    <x v="41"/>
    <x v="1"/>
    <s v="22"/>
    <s v="22602"/>
    <s v="Publicidad y propaganda."/>
    <n v="500"/>
    <n v="0"/>
    <n v="500"/>
    <n v="156"/>
    <n v="156"/>
    <n v="156"/>
    <n v="156"/>
  </r>
  <r>
    <x v="7"/>
    <x v="41"/>
    <x v="41"/>
    <x v="1"/>
    <s v="22"/>
    <s v="22699"/>
    <s v="Otros gastos diversos"/>
    <n v="1000"/>
    <n v="0"/>
    <n v="1000"/>
    <n v="0"/>
    <n v="0"/>
    <n v="0"/>
    <n v="0"/>
  </r>
  <r>
    <x v="7"/>
    <x v="41"/>
    <x v="41"/>
    <x v="5"/>
    <s v="83"/>
    <s v="83100"/>
    <s v="Obras por cuenta de particulares"/>
    <n v="400000"/>
    <n v="0"/>
    <n v="400000"/>
    <n v="180505.53"/>
    <n v="180505.53"/>
    <n v="51122.46"/>
    <n v="51122.46"/>
  </r>
  <r>
    <x v="7"/>
    <x v="42"/>
    <x v="42"/>
    <x v="0"/>
    <s v="12"/>
    <s v="12000"/>
    <s v="Sueldos del Grupo A1."/>
    <n v="84423"/>
    <n v="0"/>
    <n v="84423"/>
    <n v="84423"/>
    <n v="84423"/>
    <n v="42624.3"/>
    <n v="42624.3"/>
  </r>
  <r>
    <x v="7"/>
    <x v="42"/>
    <x v="42"/>
    <x v="0"/>
    <s v="12"/>
    <s v="12001"/>
    <s v="Sueldos del Grupo A2."/>
    <n v="89085"/>
    <n v="0"/>
    <n v="89085"/>
    <n v="89084"/>
    <n v="89084"/>
    <n v="42572.97"/>
    <n v="42572.97"/>
  </r>
  <r>
    <x v="7"/>
    <x v="42"/>
    <x v="42"/>
    <x v="0"/>
    <s v="12"/>
    <s v="12003"/>
    <s v="Sueldos del Grupo C1."/>
    <n v="56858"/>
    <n v="0"/>
    <n v="56858"/>
    <n v="34114"/>
    <n v="34114"/>
    <n v="28623.21"/>
    <n v="28623.21"/>
  </r>
  <r>
    <x v="7"/>
    <x v="42"/>
    <x v="42"/>
    <x v="0"/>
    <s v="12"/>
    <s v="12004"/>
    <s v="Sueldos del Grupo C2."/>
    <n v="9639"/>
    <n v="0"/>
    <n v="9639"/>
    <n v="9638"/>
    <n v="9638"/>
    <n v="4866.5600000000004"/>
    <n v="4866.5600000000004"/>
  </r>
  <r>
    <x v="7"/>
    <x v="42"/>
    <x v="42"/>
    <x v="0"/>
    <s v="12"/>
    <s v="12006"/>
    <s v="Trienios."/>
    <n v="41316"/>
    <n v="0"/>
    <n v="41316"/>
    <n v="41315"/>
    <n v="41315"/>
    <n v="21676.41"/>
    <n v="21676.41"/>
  </r>
  <r>
    <x v="7"/>
    <x v="42"/>
    <x v="42"/>
    <x v="0"/>
    <s v="12"/>
    <s v="12100"/>
    <s v="Complemento de destino."/>
    <n v="140601"/>
    <n v="0"/>
    <n v="140601"/>
    <n v="127160"/>
    <n v="127160"/>
    <n v="69443.69"/>
    <n v="69443.69"/>
  </r>
  <r>
    <x v="7"/>
    <x v="42"/>
    <x v="42"/>
    <x v="0"/>
    <s v="12"/>
    <s v="12101"/>
    <s v="Complemento específico."/>
    <n v="357233"/>
    <n v="0"/>
    <n v="357233"/>
    <n v="329076"/>
    <n v="329076"/>
    <n v="176676.91"/>
    <n v="176676.91"/>
  </r>
  <r>
    <x v="7"/>
    <x v="42"/>
    <x v="42"/>
    <x v="0"/>
    <s v="12"/>
    <s v="12103"/>
    <s v="Otros complementos."/>
    <n v="19224"/>
    <n v="0"/>
    <n v="19224"/>
    <n v="20682.68"/>
    <n v="20682.68"/>
    <n v="12896.31"/>
    <n v="12896.31"/>
  </r>
  <r>
    <x v="7"/>
    <x v="42"/>
    <x v="42"/>
    <x v="0"/>
    <s v="13"/>
    <s v="13000"/>
    <s v="Retribuciones básicas."/>
    <n v="697216"/>
    <n v="0"/>
    <n v="697216"/>
    <n v="511724.34"/>
    <n v="511724.34"/>
    <n v="265731.64"/>
    <n v="265731.64"/>
  </r>
  <r>
    <x v="7"/>
    <x v="42"/>
    <x v="42"/>
    <x v="0"/>
    <s v="13"/>
    <s v="13001"/>
    <s v="Horas extraordinarias"/>
    <n v="23000"/>
    <n v="0"/>
    <n v="23000"/>
    <n v="22998.32"/>
    <n v="22998.32"/>
    <n v="13285.65"/>
    <n v="13285.65"/>
  </r>
  <r>
    <x v="7"/>
    <x v="42"/>
    <x v="42"/>
    <x v="0"/>
    <s v="13"/>
    <s v="13002"/>
    <s v="Otras remuneraciones."/>
    <n v="710753"/>
    <n v="0"/>
    <n v="710753"/>
    <n v="500252.21"/>
    <n v="500252.21"/>
    <n v="323967.31"/>
    <n v="323967.31"/>
  </r>
  <r>
    <x v="7"/>
    <x v="42"/>
    <x v="42"/>
    <x v="0"/>
    <s v="13"/>
    <s v="131"/>
    <s v="Laboral temporal."/>
    <n v="0"/>
    <n v="0"/>
    <n v="0"/>
    <n v="212069"/>
    <n v="212069"/>
    <n v="210025.06"/>
    <n v="210025.06"/>
  </r>
  <r>
    <x v="7"/>
    <x v="42"/>
    <x v="42"/>
    <x v="0"/>
    <s v="15"/>
    <s v="151"/>
    <s v="Gratificaciones."/>
    <n v="6500"/>
    <n v="0"/>
    <n v="6500"/>
    <n v="3601.8"/>
    <n v="3601.8"/>
    <n v="800"/>
    <n v="800"/>
  </r>
  <r>
    <x v="7"/>
    <x v="42"/>
    <x v="42"/>
    <x v="1"/>
    <s v="20"/>
    <s v="203"/>
    <s v="Arrendamientos de maquinaria, instalaciones y utillaje."/>
    <n v="42000"/>
    <n v="0"/>
    <n v="42000"/>
    <n v="38487.72"/>
    <n v="12015.89"/>
    <n v="5631.39"/>
    <n v="5631.39"/>
  </r>
  <r>
    <x v="7"/>
    <x v="42"/>
    <x v="42"/>
    <x v="1"/>
    <s v="20"/>
    <s v="204"/>
    <s v="Arrendamientos de material de transporte."/>
    <n v="36000"/>
    <n v="0"/>
    <n v="36000"/>
    <n v="28437.01"/>
    <n v="1859.54"/>
    <n v="1859.54"/>
    <n v="1859.54"/>
  </r>
  <r>
    <x v="7"/>
    <x v="42"/>
    <x v="42"/>
    <x v="1"/>
    <s v="21"/>
    <s v="210"/>
    <s v="Infraestructuras y bienes naturales."/>
    <n v="195000"/>
    <n v="0"/>
    <n v="195000"/>
    <n v="148683.04"/>
    <n v="87410.12"/>
    <n v="75664.58"/>
    <n v="71278.880000000005"/>
  </r>
  <r>
    <x v="7"/>
    <x v="42"/>
    <x v="42"/>
    <x v="1"/>
    <s v="21"/>
    <s v="213"/>
    <s v="Reparación de maquinaria, instalaciones técnicas y utillaje."/>
    <n v="8000"/>
    <n v="0"/>
    <n v="8000"/>
    <n v="26992.91"/>
    <n v="26992.91"/>
    <n v="18475.72"/>
    <n v="18475.72"/>
  </r>
  <r>
    <x v="7"/>
    <x v="42"/>
    <x v="42"/>
    <x v="1"/>
    <s v="21"/>
    <s v="214"/>
    <s v="Reparación de elementos de transporte."/>
    <n v="50000"/>
    <n v="0"/>
    <n v="50000"/>
    <n v="38402"/>
    <n v="26113.21"/>
    <n v="23352.23"/>
    <n v="23352.23"/>
  </r>
  <r>
    <x v="7"/>
    <x v="42"/>
    <x v="42"/>
    <x v="1"/>
    <s v="22"/>
    <s v="22100"/>
    <s v="Energía eléctrica."/>
    <n v="16400"/>
    <n v="0"/>
    <n v="16400"/>
    <n v="13500"/>
    <n v="13500"/>
    <n v="5691.21"/>
    <n v="5691.21"/>
  </r>
  <r>
    <x v="7"/>
    <x v="42"/>
    <x v="42"/>
    <x v="1"/>
    <s v="22"/>
    <s v="22103"/>
    <s v="Combustibles y carburantes."/>
    <n v="48000"/>
    <n v="0"/>
    <n v="48000"/>
    <n v="61706.76"/>
    <n v="61706.76"/>
    <n v="23891.26"/>
    <n v="23891.26"/>
  </r>
  <r>
    <x v="7"/>
    <x v="42"/>
    <x v="42"/>
    <x v="1"/>
    <s v="22"/>
    <s v="22104"/>
    <s v="Vestuario."/>
    <n v="19545"/>
    <n v="0"/>
    <n v="19545"/>
    <n v="20665.95"/>
    <n v="20665.95"/>
    <n v="1184.82"/>
    <n v="1184.82"/>
  </r>
  <r>
    <x v="7"/>
    <x v="42"/>
    <x v="42"/>
    <x v="1"/>
    <s v="22"/>
    <s v="22199"/>
    <s v="Otros suministros."/>
    <n v="30000"/>
    <n v="0"/>
    <n v="30000"/>
    <n v="10085.459999999999"/>
    <n v="10085.459999999999"/>
    <n v="3110.26"/>
    <n v="3110.26"/>
  </r>
  <r>
    <x v="7"/>
    <x v="42"/>
    <x v="42"/>
    <x v="1"/>
    <s v="22"/>
    <s v="22604"/>
    <s v="Jurídicos, contenciosos."/>
    <n v="7645"/>
    <n v="0"/>
    <n v="7645"/>
    <n v="0"/>
    <n v="0"/>
    <n v="0"/>
    <n v="0"/>
  </r>
  <r>
    <x v="7"/>
    <x v="42"/>
    <x v="42"/>
    <x v="1"/>
    <s v="22"/>
    <s v="22606"/>
    <s v="Reuniones, conferencias y cursos."/>
    <n v="4000"/>
    <n v="0"/>
    <n v="4000"/>
    <n v="0"/>
    <n v="0"/>
    <n v="0"/>
    <n v="0"/>
  </r>
  <r>
    <x v="7"/>
    <x v="42"/>
    <x v="42"/>
    <x v="1"/>
    <s v="22"/>
    <s v="22699"/>
    <s v="Otros gastos diversos"/>
    <n v="6000"/>
    <n v="0"/>
    <n v="6000"/>
    <n v="6148.43"/>
    <n v="6148.43"/>
    <n v="4671.71"/>
    <n v="4671.71"/>
  </r>
  <r>
    <x v="7"/>
    <x v="42"/>
    <x v="42"/>
    <x v="1"/>
    <s v="22"/>
    <s v="22700"/>
    <s v="Limpieza y aseo."/>
    <n v="6200"/>
    <n v="0"/>
    <n v="6200"/>
    <n v="6161.09"/>
    <n v="6161.09"/>
    <n v="2053.6"/>
    <n v="2053.6"/>
  </r>
  <r>
    <x v="7"/>
    <x v="42"/>
    <x v="42"/>
    <x v="1"/>
    <s v="22"/>
    <s v="22706"/>
    <s v="Estudios y trabajos técnicos."/>
    <n v="27100"/>
    <n v="0"/>
    <n v="27100"/>
    <n v="4669.6499999999996"/>
    <n v="4669.6499999999996"/>
    <n v="4642.12"/>
    <n v="4642.12"/>
  </r>
  <r>
    <x v="7"/>
    <x v="42"/>
    <x v="42"/>
    <x v="3"/>
    <s v="60"/>
    <s v="609"/>
    <s v="Otras invers nuevas en infraest y bienes dest al uso gral"/>
    <n v="50000"/>
    <n v="42054.57"/>
    <n v="92054.57"/>
    <n v="0"/>
    <n v="0"/>
    <n v="0"/>
    <n v="0"/>
  </r>
  <r>
    <x v="7"/>
    <x v="42"/>
    <x v="42"/>
    <x v="3"/>
    <s v="61"/>
    <s v="619"/>
    <s v="Otras inver de reposic en infraest y bienes dest al uso gral"/>
    <n v="9356757"/>
    <n v="537498.46"/>
    <n v="9894255.4600000009"/>
    <n v="9094018.3599999994"/>
    <n v="8931187.4499999993"/>
    <n v="1555673.88"/>
    <n v="1555673.88"/>
  </r>
  <r>
    <x v="7"/>
    <x v="42"/>
    <x v="42"/>
    <x v="3"/>
    <s v="62"/>
    <s v="622"/>
    <s v="Edificios y otras construcciones."/>
    <n v="0"/>
    <n v="283346.18"/>
    <n v="283346.18"/>
    <n v="283346.18"/>
    <n v="279881.67"/>
    <n v="107602.67"/>
    <n v="107602.67"/>
  </r>
  <r>
    <x v="7"/>
    <x v="42"/>
    <x v="42"/>
    <x v="3"/>
    <s v="62"/>
    <s v="623"/>
    <s v="Maquinaria, instalaciones técnicas y utillaje."/>
    <n v="0"/>
    <n v="6953.45"/>
    <n v="6953.45"/>
    <n v="6953.45"/>
    <n v="6953.45"/>
    <n v="0"/>
    <n v="0"/>
  </r>
  <r>
    <x v="7"/>
    <x v="43"/>
    <x v="43"/>
    <x v="0"/>
    <s v="12"/>
    <s v="12001"/>
    <s v="Sueldos del Grupo A2."/>
    <n v="14847"/>
    <n v="0"/>
    <n v="14847"/>
    <n v="14847"/>
    <n v="14847"/>
    <n v="7496.33"/>
    <n v="7496.33"/>
  </r>
  <r>
    <x v="7"/>
    <x v="43"/>
    <x v="43"/>
    <x v="0"/>
    <s v="12"/>
    <s v="12003"/>
    <s v="Sueldos del Grupo C1."/>
    <n v="11372"/>
    <n v="0"/>
    <n v="11372"/>
    <n v="11371"/>
    <n v="11371"/>
    <n v="5072.24"/>
    <n v="5072.24"/>
  </r>
  <r>
    <x v="7"/>
    <x v="43"/>
    <x v="43"/>
    <x v="0"/>
    <s v="12"/>
    <s v="12006"/>
    <s v="Trienios."/>
    <n v="9012"/>
    <n v="0"/>
    <n v="9012"/>
    <n v="9011"/>
    <n v="9011"/>
    <n v="4496.24"/>
    <n v="4496.24"/>
  </r>
  <r>
    <x v="7"/>
    <x v="43"/>
    <x v="43"/>
    <x v="0"/>
    <s v="12"/>
    <s v="12100"/>
    <s v="Complemento de destino."/>
    <n v="16470"/>
    <n v="0"/>
    <n v="16470"/>
    <n v="16470"/>
    <n v="16470"/>
    <n v="7906.95"/>
    <n v="7906.95"/>
  </r>
  <r>
    <x v="7"/>
    <x v="43"/>
    <x v="43"/>
    <x v="0"/>
    <s v="12"/>
    <s v="12101"/>
    <s v="Complemento específico."/>
    <n v="40420"/>
    <n v="0"/>
    <n v="40420"/>
    <n v="40419"/>
    <n v="40419"/>
    <n v="23238.99"/>
    <n v="23238.99"/>
  </r>
  <r>
    <x v="7"/>
    <x v="43"/>
    <x v="43"/>
    <x v="0"/>
    <s v="12"/>
    <s v="12103"/>
    <s v="Otros complementos."/>
    <n v="4035"/>
    <n v="0"/>
    <n v="4035"/>
    <n v="3970.4"/>
    <n v="3970.4"/>
    <n v="2287.12"/>
    <n v="2287.12"/>
  </r>
  <r>
    <x v="7"/>
    <x v="43"/>
    <x v="43"/>
    <x v="0"/>
    <s v="13"/>
    <s v="13000"/>
    <s v="Retribuciones básicas."/>
    <n v="91238"/>
    <n v="0"/>
    <n v="91238"/>
    <n v="73450"/>
    <n v="73450"/>
    <n v="37599.56"/>
    <n v="37599.56"/>
  </r>
  <r>
    <x v="7"/>
    <x v="43"/>
    <x v="43"/>
    <x v="0"/>
    <s v="13"/>
    <s v="13002"/>
    <s v="Otras remuneraciones."/>
    <n v="88944"/>
    <n v="0"/>
    <n v="88944"/>
    <n v="67317.919999999998"/>
    <n v="67317.919999999998"/>
    <n v="43220.55"/>
    <n v="43220.55"/>
  </r>
  <r>
    <x v="7"/>
    <x v="43"/>
    <x v="43"/>
    <x v="1"/>
    <s v="20"/>
    <s v="204"/>
    <s v="Arrendamientos de material de transporte."/>
    <n v="4000"/>
    <n v="0"/>
    <n v="4000"/>
    <n v="0"/>
    <n v="0"/>
    <n v="0"/>
    <n v="0"/>
  </r>
  <r>
    <x v="7"/>
    <x v="43"/>
    <x v="43"/>
    <x v="1"/>
    <s v="21"/>
    <s v="213"/>
    <s v="Reparación de maquinaria, instalaciones técnicas y utillaje."/>
    <n v="108000"/>
    <n v="0"/>
    <n v="108000"/>
    <n v="59910.98"/>
    <n v="59910.98"/>
    <n v="11143.12"/>
    <n v="11143.12"/>
  </r>
  <r>
    <x v="7"/>
    <x v="43"/>
    <x v="43"/>
    <x v="1"/>
    <s v="21"/>
    <s v="214"/>
    <s v="Reparación de elementos de transporte."/>
    <n v="15000"/>
    <n v="0"/>
    <n v="15000"/>
    <n v="7500"/>
    <n v="205.24"/>
    <n v="205.24"/>
    <n v="27.35"/>
  </r>
  <r>
    <x v="7"/>
    <x v="43"/>
    <x v="43"/>
    <x v="1"/>
    <s v="22"/>
    <s v="22100"/>
    <s v="Energía eléctrica."/>
    <n v="2300000"/>
    <n v="0"/>
    <n v="2300000"/>
    <n v="2294722.1"/>
    <n v="2294722.1"/>
    <n v="1011462.73"/>
    <n v="1011462.73"/>
  </r>
  <r>
    <x v="7"/>
    <x v="43"/>
    <x v="43"/>
    <x v="1"/>
    <s v="22"/>
    <s v="22104"/>
    <s v="Vestuario."/>
    <n v="5000"/>
    <n v="0"/>
    <n v="5000"/>
    <n v="0"/>
    <n v="0"/>
    <n v="0"/>
    <n v="0"/>
  </r>
  <r>
    <x v="7"/>
    <x v="43"/>
    <x v="43"/>
    <x v="1"/>
    <s v="22"/>
    <s v="22199"/>
    <s v="Otros suministros."/>
    <n v="20000"/>
    <n v="0"/>
    <n v="20000"/>
    <n v="13500"/>
    <n v="1726.92"/>
    <n v="291.11"/>
    <n v="291.11"/>
  </r>
  <r>
    <x v="7"/>
    <x v="43"/>
    <x v="43"/>
    <x v="1"/>
    <s v="22"/>
    <s v="22606"/>
    <s v="Reuniones, conferencias y cursos."/>
    <n v="2000"/>
    <n v="0"/>
    <n v="2000"/>
    <n v="375"/>
    <n v="375"/>
    <n v="0"/>
    <n v="0"/>
  </r>
  <r>
    <x v="7"/>
    <x v="43"/>
    <x v="43"/>
    <x v="1"/>
    <s v="22"/>
    <s v="22699"/>
    <s v="Otros gastos diversos"/>
    <n v="6000"/>
    <n v="0"/>
    <n v="6000"/>
    <n v="652.36"/>
    <n v="652.36"/>
    <n v="212.36"/>
    <n v="212.36"/>
  </r>
  <r>
    <x v="7"/>
    <x v="43"/>
    <x v="43"/>
    <x v="1"/>
    <s v="22"/>
    <s v="22700"/>
    <s v="Limpieza y aseo."/>
    <n v="1200"/>
    <n v="0"/>
    <n v="1200"/>
    <n v="1087.25"/>
    <n v="1087.25"/>
    <n v="362.4"/>
    <n v="362.4"/>
  </r>
  <r>
    <x v="7"/>
    <x v="43"/>
    <x v="43"/>
    <x v="1"/>
    <s v="22"/>
    <s v="22706"/>
    <s v="Estudios y trabajos técnicos."/>
    <n v="17500"/>
    <n v="0"/>
    <n v="17500"/>
    <n v="1932.38"/>
    <n v="1932.38"/>
    <n v="1932.38"/>
    <n v="1932.38"/>
  </r>
  <r>
    <x v="7"/>
    <x v="43"/>
    <x v="43"/>
    <x v="3"/>
    <s v="61"/>
    <s v="619"/>
    <s v="Otras inver de reposic en infraest y bienes dest al uso gral"/>
    <n v="1902695"/>
    <n v="54587.7"/>
    <n v="1957282.7"/>
    <n v="965182.08"/>
    <n v="965182.08"/>
    <n v="542115.53"/>
    <n v="541984.66"/>
  </r>
  <r>
    <x v="7"/>
    <x v="44"/>
    <x v="44"/>
    <x v="2"/>
    <s v="44"/>
    <s v="44901"/>
    <s v="Aportación corriente a AUVASA"/>
    <n v="18278317"/>
    <n v="0"/>
    <n v="18278317"/>
    <n v="17165086"/>
    <n v="17165086"/>
    <n v="11443360"/>
    <n v="11443360"/>
  </r>
  <r>
    <x v="7"/>
    <x v="44"/>
    <x v="44"/>
    <x v="4"/>
    <s v="74"/>
    <s v="74901"/>
    <s v="Aportación de capital a AUVASA"/>
    <n v="5113500"/>
    <n v="489053"/>
    <n v="5602553"/>
    <n v="5602553"/>
    <n v="5602553"/>
    <n v="5602553"/>
    <n v="5602553"/>
  </r>
  <r>
    <x v="8"/>
    <x v="45"/>
    <x v="45"/>
    <x v="0"/>
    <s v="12"/>
    <s v="12000"/>
    <s v="Sueldos del Grupo A1."/>
    <n v="50654"/>
    <n v="0"/>
    <n v="50654"/>
    <n v="50654"/>
    <n v="50654"/>
    <n v="25574.58"/>
    <n v="25574.58"/>
  </r>
  <r>
    <x v="8"/>
    <x v="45"/>
    <x v="45"/>
    <x v="0"/>
    <s v="12"/>
    <s v="12001"/>
    <s v="Sueldos del Grupo A2."/>
    <n v="14847"/>
    <n v="0"/>
    <n v="14847"/>
    <n v="14847"/>
    <n v="14847"/>
    <n v="7496.33"/>
    <n v="7496.33"/>
  </r>
  <r>
    <x v="8"/>
    <x v="45"/>
    <x v="45"/>
    <x v="0"/>
    <s v="12"/>
    <s v="12003"/>
    <s v="Sueldos del Grupo C1."/>
    <n v="34115"/>
    <n v="0"/>
    <n v="34115"/>
    <n v="22743"/>
    <n v="22743"/>
    <n v="10391.16"/>
    <n v="10391.16"/>
  </r>
  <r>
    <x v="8"/>
    <x v="45"/>
    <x v="45"/>
    <x v="0"/>
    <s v="12"/>
    <s v="12006"/>
    <s v="Trienios."/>
    <n v="32687"/>
    <n v="0"/>
    <n v="32687"/>
    <n v="32687"/>
    <n v="32687"/>
    <n v="16165.27"/>
    <n v="16165.27"/>
  </r>
  <r>
    <x v="8"/>
    <x v="45"/>
    <x v="45"/>
    <x v="0"/>
    <s v="12"/>
    <s v="12100"/>
    <s v="Complemento de destino."/>
    <n v="74905"/>
    <n v="0"/>
    <n v="74905"/>
    <n v="67823"/>
    <n v="67823"/>
    <n v="33573.81"/>
    <n v="33573.81"/>
  </r>
  <r>
    <x v="8"/>
    <x v="45"/>
    <x v="45"/>
    <x v="0"/>
    <s v="12"/>
    <s v="12101"/>
    <s v="Complemento específico."/>
    <n v="182043"/>
    <n v="51000"/>
    <n v="233043"/>
    <n v="168026"/>
    <n v="168026"/>
    <n v="84202.18"/>
    <n v="84202.18"/>
  </r>
  <r>
    <x v="8"/>
    <x v="45"/>
    <x v="45"/>
    <x v="0"/>
    <s v="12"/>
    <s v="12103"/>
    <s v="Otros complementos."/>
    <n v="15960"/>
    <n v="0"/>
    <n v="15960"/>
    <n v="16771.2"/>
    <n v="16771.2"/>
    <n v="8503.23"/>
    <n v="8503.23"/>
  </r>
  <r>
    <x v="8"/>
    <x v="45"/>
    <x v="45"/>
    <x v="1"/>
    <s v="21"/>
    <s v="213"/>
    <s v="Reparación de maquinaria, instalaciones técnicas y utillaje."/>
    <n v="5000"/>
    <n v="0"/>
    <n v="5000"/>
    <n v="2948.77"/>
    <n v="2948.77"/>
    <n v="628.44000000000005"/>
    <n v="628.44000000000005"/>
  </r>
  <r>
    <x v="8"/>
    <x v="45"/>
    <x v="45"/>
    <x v="1"/>
    <s v="22"/>
    <s v="223"/>
    <s v="Transportes."/>
    <n v="500"/>
    <n v="0"/>
    <n v="500"/>
    <n v="0"/>
    <n v="0"/>
    <n v="0"/>
    <n v="0"/>
  </r>
  <r>
    <x v="8"/>
    <x v="45"/>
    <x v="45"/>
    <x v="1"/>
    <s v="22"/>
    <s v="22699"/>
    <s v="Otros gastos diversos"/>
    <n v="14023"/>
    <n v="0"/>
    <n v="14023"/>
    <n v="1402.18"/>
    <n v="1402.18"/>
    <n v="1161.73"/>
    <n v="1161.73"/>
  </r>
  <r>
    <x v="8"/>
    <x v="45"/>
    <x v="45"/>
    <x v="1"/>
    <s v="22"/>
    <s v="22706"/>
    <s v="Estudios y trabajos técnicos."/>
    <n v="60000"/>
    <n v="0"/>
    <n v="60000"/>
    <n v="38471.839999999997"/>
    <n v="38471.839999999997"/>
    <n v="937.23"/>
    <n v="937.23"/>
  </r>
  <r>
    <x v="8"/>
    <x v="45"/>
    <x v="45"/>
    <x v="1"/>
    <s v="22"/>
    <s v="22799"/>
    <s v="Otros trabajos realizados por otras empresas y profes."/>
    <n v="80920"/>
    <n v="0"/>
    <n v="80920"/>
    <n v="42294.91"/>
    <n v="42294.91"/>
    <n v="31762.43"/>
    <n v="31762.43"/>
  </r>
  <r>
    <x v="8"/>
    <x v="45"/>
    <x v="45"/>
    <x v="1"/>
    <s v="23"/>
    <s v="23010"/>
    <s v="Del personal directivo."/>
    <n v="1400"/>
    <n v="0"/>
    <n v="1400"/>
    <n v="0"/>
    <n v="0"/>
    <n v="0"/>
    <n v="0"/>
  </r>
  <r>
    <x v="8"/>
    <x v="45"/>
    <x v="45"/>
    <x v="1"/>
    <s v="23"/>
    <s v="23020"/>
    <s v="Dietas del personal no directivo"/>
    <n v="700"/>
    <n v="0"/>
    <n v="700"/>
    <n v="0"/>
    <n v="0"/>
    <n v="0"/>
    <n v="0"/>
  </r>
  <r>
    <x v="8"/>
    <x v="45"/>
    <x v="45"/>
    <x v="1"/>
    <s v="23"/>
    <s v="23110"/>
    <s v="Del personal directivo."/>
    <n v="2000"/>
    <n v="0"/>
    <n v="2000"/>
    <n v="0"/>
    <n v="0"/>
    <n v="0"/>
    <n v="0"/>
  </r>
  <r>
    <x v="8"/>
    <x v="45"/>
    <x v="45"/>
    <x v="1"/>
    <s v="23"/>
    <s v="23120"/>
    <s v="Locomoción del personal no directivo."/>
    <n v="1000"/>
    <n v="0"/>
    <n v="1000"/>
    <n v="0"/>
    <n v="0"/>
    <n v="0"/>
    <n v="0"/>
  </r>
  <r>
    <x v="8"/>
    <x v="46"/>
    <x v="46"/>
    <x v="0"/>
    <s v="12"/>
    <s v="12001"/>
    <s v="Sueldos del Grupo A2."/>
    <n v="14847"/>
    <n v="0"/>
    <n v="14847"/>
    <n v="14847"/>
    <n v="14847"/>
    <n v="7496.33"/>
    <n v="7496.33"/>
  </r>
  <r>
    <x v="8"/>
    <x v="46"/>
    <x v="46"/>
    <x v="0"/>
    <s v="12"/>
    <s v="12003"/>
    <s v="Sueldos del Grupo C1."/>
    <n v="34115"/>
    <n v="0"/>
    <n v="34115"/>
    <n v="34114"/>
    <n v="34114"/>
    <n v="14473.91"/>
    <n v="14473.91"/>
  </r>
  <r>
    <x v="8"/>
    <x v="46"/>
    <x v="46"/>
    <x v="0"/>
    <s v="12"/>
    <s v="12006"/>
    <s v="Trienios."/>
    <n v="19121"/>
    <n v="0"/>
    <n v="19121"/>
    <n v="19120"/>
    <n v="19120"/>
    <n v="8927.58"/>
    <n v="8927.58"/>
  </r>
  <r>
    <x v="8"/>
    <x v="46"/>
    <x v="46"/>
    <x v="0"/>
    <s v="12"/>
    <s v="12100"/>
    <s v="Complemento de destino."/>
    <n v="32490"/>
    <n v="0"/>
    <n v="32490"/>
    <n v="32490"/>
    <n v="32490"/>
    <n v="14701.52"/>
    <n v="14701.52"/>
  </r>
  <r>
    <x v="8"/>
    <x v="46"/>
    <x v="46"/>
    <x v="0"/>
    <s v="12"/>
    <s v="12101"/>
    <s v="Complemento específico."/>
    <n v="72582"/>
    <n v="0"/>
    <n v="72582"/>
    <n v="72582"/>
    <n v="72582"/>
    <n v="33382.230000000003"/>
    <n v="33382.230000000003"/>
  </r>
  <r>
    <x v="8"/>
    <x v="46"/>
    <x v="46"/>
    <x v="0"/>
    <s v="12"/>
    <s v="12103"/>
    <s v="Otros complementos."/>
    <n v="8759"/>
    <n v="0"/>
    <n v="8759"/>
    <n v="8540.7999999999993"/>
    <n v="8540.7999999999993"/>
    <n v="4525.74"/>
    <n v="4525.74"/>
  </r>
  <r>
    <x v="8"/>
    <x v="46"/>
    <x v="46"/>
    <x v="0"/>
    <s v="13"/>
    <s v="131"/>
    <s v="Laboral temporal."/>
    <n v="81045"/>
    <n v="-64000"/>
    <n v="17045"/>
    <n v="45.45"/>
    <n v="45.45"/>
    <n v="45.45"/>
    <n v="45.45"/>
  </r>
  <r>
    <x v="8"/>
    <x v="46"/>
    <x v="46"/>
    <x v="1"/>
    <s v="21"/>
    <s v="212"/>
    <s v="Reparación de edificios y otras construcciones."/>
    <n v="2000"/>
    <n v="0"/>
    <n v="2000"/>
    <n v="0"/>
    <n v="0"/>
    <n v="0"/>
    <n v="0"/>
  </r>
  <r>
    <x v="8"/>
    <x v="46"/>
    <x v="46"/>
    <x v="1"/>
    <s v="21"/>
    <s v="213"/>
    <s v="Reparación de maquinaria, instalaciones técnicas y utillaje."/>
    <n v="22000"/>
    <n v="0"/>
    <n v="22000"/>
    <n v="39954.480000000003"/>
    <n v="33701.14"/>
    <n v="17847.57"/>
    <n v="17840.79"/>
  </r>
  <r>
    <x v="8"/>
    <x v="46"/>
    <x v="46"/>
    <x v="1"/>
    <s v="21"/>
    <s v="215"/>
    <s v="Mobiliario."/>
    <n v="18000"/>
    <n v="0"/>
    <n v="18000"/>
    <n v="0"/>
    <n v="0"/>
    <n v="0"/>
    <n v="0"/>
  </r>
  <r>
    <x v="8"/>
    <x v="46"/>
    <x v="46"/>
    <x v="1"/>
    <s v="22"/>
    <s v="22100"/>
    <s v="Energía eléctrica."/>
    <n v="95000"/>
    <n v="0"/>
    <n v="95000"/>
    <n v="83000"/>
    <n v="83000"/>
    <n v="25705.05"/>
    <n v="25705.05"/>
  </r>
  <r>
    <x v="8"/>
    <x v="46"/>
    <x v="46"/>
    <x v="1"/>
    <s v="22"/>
    <s v="22199"/>
    <s v="Otros suministros."/>
    <n v="0"/>
    <n v="0"/>
    <n v="0"/>
    <n v="3432.83"/>
    <n v="3432.83"/>
    <n v="3432.83"/>
    <n v="3432.83"/>
  </r>
  <r>
    <x v="8"/>
    <x v="46"/>
    <x v="46"/>
    <x v="1"/>
    <s v="22"/>
    <s v="22200"/>
    <s v="Servicios de Telecomunicaciones."/>
    <n v="2000"/>
    <n v="0"/>
    <n v="2000"/>
    <n v="2634.77"/>
    <n v="2634.77"/>
    <n v="0"/>
    <n v="0"/>
  </r>
  <r>
    <x v="8"/>
    <x v="46"/>
    <x v="46"/>
    <x v="1"/>
    <s v="22"/>
    <s v="223"/>
    <s v="Transportes."/>
    <n v="0"/>
    <n v="0"/>
    <n v="0"/>
    <n v="3765.52"/>
    <n v="3765.52"/>
    <n v="3765.52"/>
    <n v="3765.52"/>
  </r>
  <r>
    <x v="8"/>
    <x v="46"/>
    <x v="46"/>
    <x v="1"/>
    <s v="22"/>
    <s v="22602"/>
    <s v="Publicidad y propaganda."/>
    <n v="15000"/>
    <n v="0"/>
    <n v="15000"/>
    <n v="13202.07"/>
    <n v="13202.07"/>
    <n v="9399.0400000000009"/>
    <n v="3413.01"/>
  </r>
  <r>
    <x v="8"/>
    <x v="46"/>
    <x v="46"/>
    <x v="1"/>
    <s v="22"/>
    <s v="22609"/>
    <s v="Actividades culturales y deportivas"/>
    <n v="150000"/>
    <n v="0"/>
    <n v="150000"/>
    <n v="124707.64"/>
    <n v="124707.64"/>
    <n v="0"/>
    <n v="0"/>
  </r>
  <r>
    <x v="8"/>
    <x v="46"/>
    <x v="46"/>
    <x v="1"/>
    <s v="22"/>
    <s v="22699"/>
    <s v="Otros gastos diversos"/>
    <n v="25000"/>
    <n v="0"/>
    <n v="25000"/>
    <n v="13938.68"/>
    <n v="13938.68"/>
    <n v="7092.05"/>
    <n v="7092.05"/>
  </r>
  <r>
    <x v="8"/>
    <x v="46"/>
    <x v="46"/>
    <x v="1"/>
    <s v="22"/>
    <s v="22700"/>
    <s v="Limpieza y aseo."/>
    <n v="30000"/>
    <n v="0"/>
    <n v="30000"/>
    <n v="16286.2"/>
    <n v="16286.2"/>
    <n v="5127.5200000000004"/>
    <n v="5127.5200000000004"/>
  </r>
  <r>
    <x v="8"/>
    <x v="46"/>
    <x v="46"/>
    <x v="1"/>
    <s v="22"/>
    <s v="22701"/>
    <s v="Seguridad."/>
    <n v="25000"/>
    <n v="0"/>
    <n v="25000"/>
    <n v="13783.3"/>
    <n v="13783.3"/>
    <n v="478.73"/>
    <n v="478.73"/>
  </r>
  <r>
    <x v="8"/>
    <x v="46"/>
    <x v="46"/>
    <x v="1"/>
    <s v="22"/>
    <s v="22799"/>
    <s v="Otros trabajos realizados por otras empresas y profes."/>
    <n v="235000"/>
    <n v="0"/>
    <n v="235000"/>
    <n v="200351.02"/>
    <n v="179686.28"/>
    <n v="74357.070000000007"/>
    <n v="69882.09"/>
  </r>
  <r>
    <x v="8"/>
    <x v="46"/>
    <x v="46"/>
    <x v="2"/>
    <s v="41"/>
    <s v="411"/>
    <s v="Transf. corriente a la F.M. Cultura"/>
    <n v="14305618"/>
    <n v="-279156.2"/>
    <n v="14026461.800000001"/>
    <n v="14026461.800000001"/>
    <n v="14026461.800000001"/>
    <n v="5700000"/>
    <n v="5700000"/>
  </r>
  <r>
    <x v="8"/>
    <x v="46"/>
    <x v="46"/>
    <x v="2"/>
    <s v="46"/>
    <s v="466"/>
    <s v="A otras Entidades que agrupen municipios."/>
    <n v="2500"/>
    <n v="0"/>
    <n v="2500"/>
    <n v="0"/>
    <n v="0"/>
    <n v="0"/>
    <n v="0"/>
  </r>
  <r>
    <x v="8"/>
    <x v="46"/>
    <x v="46"/>
    <x v="2"/>
    <s v="47"/>
    <s v="47901"/>
    <s v="Subvención a Fresas con Nata C.B (faro urbano)"/>
    <n v="32750"/>
    <n v="0"/>
    <n v="32750"/>
    <n v="32750"/>
    <n v="32750"/>
    <n v="0"/>
    <n v="0"/>
  </r>
  <r>
    <x v="8"/>
    <x v="46"/>
    <x v="46"/>
    <x v="2"/>
    <s v="47"/>
    <s v="47902"/>
    <s v="Subvención a Cultura y Comunicación (Foro de la Cultura)"/>
    <n v="20000"/>
    <n v="0"/>
    <n v="20000"/>
    <n v="0"/>
    <n v="0"/>
    <n v="0"/>
    <n v="0"/>
  </r>
  <r>
    <x v="8"/>
    <x v="46"/>
    <x v="46"/>
    <x v="2"/>
    <s v="47"/>
    <s v="47903"/>
    <s v="Subvención a Foro de la Cultura"/>
    <n v="0"/>
    <n v="0"/>
    <n v="0"/>
    <n v="20000"/>
    <n v="20000"/>
    <n v="20000"/>
    <n v="20000"/>
  </r>
  <r>
    <x v="8"/>
    <x v="46"/>
    <x v="46"/>
    <x v="2"/>
    <s v="47"/>
    <s v="47999"/>
    <s v="Otras subvenciones a Empresas privadas."/>
    <n v="86000"/>
    <n v="-30000"/>
    <n v="56000"/>
    <n v="0"/>
    <n v="0"/>
    <n v="0"/>
    <n v="0"/>
  </r>
  <r>
    <x v="8"/>
    <x v="46"/>
    <x v="46"/>
    <x v="2"/>
    <s v="48"/>
    <s v="48205"/>
    <s v="Transf. Fundación Casa de la India"/>
    <n v="130000"/>
    <n v="0"/>
    <n v="130000"/>
    <n v="130000"/>
    <n v="130000"/>
    <n v="130000"/>
    <n v="130000"/>
  </r>
  <r>
    <x v="8"/>
    <x v="46"/>
    <x v="46"/>
    <x v="2"/>
    <s v="48"/>
    <s v="48206"/>
    <s v="Transf. a Fundación Francisco Umbral"/>
    <n v="10000"/>
    <n v="0"/>
    <n v="10000"/>
    <n v="10000"/>
    <n v="10000"/>
    <n v="10000"/>
    <n v="10000"/>
  </r>
  <r>
    <x v="8"/>
    <x v="46"/>
    <x v="46"/>
    <x v="2"/>
    <s v="48"/>
    <s v="48207"/>
    <s v="Transf. a Fundación Jorge Guillén"/>
    <n v="22000"/>
    <n v="0"/>
    <n v="22000"/>
    <n v="22000"/>
    <n v="22000"/>
    <n v="22000"/>
    <n v="22000"/>
  </r>
  <r>
    <x v="8"/>
    <x v="46"/>
    <x v="46"/>
    <x v="2"/>
    <s v="48"/>
    <s v="48922"/>
    <s v="Transf. Asociación Pajarillos Educa"/>
    <n v="17000"/>
    <n v="0"/>
    <n v="17000"/>
    <n v="14500"/>
    <n v="14500"/>
    <n v="14500"/>
    <n v="14500"/>
  </r>
  <r>
    <x v="8"/>
    <x v="46"/>
    <x v="46"/>
    <x v="2"/>
    <s v="48"/>
    <s v="48946"/>
    <s v="Transf. Gremio de Libreros de Valladolid"/>
    <n v="120000"/>
    <n v="0"/>
    <n v="120000"/>
    <n v="120000"/>
    <n v="120000"/>
    <n v="50000"/>
    <n v="50000"/>
  </r>
  <r>
    <x v="8"/>
    <x v="46"/>
    <x v="46"/>
    <x v="2"/>
    <s v="48"/>
    <s v="48947"/>
    <s v="Transf. Junta de Semana Santa"/>
    <n v="85000"/>
    <n v="0"/>
    <n v="85000"/>
    <n v="85000"/>
    <n v="85000"/>
    <n v="85000"/>
    <n v="85000"/>
  </r>
  <r>
    <x v="8"/>
    <x v="46"/>
    <x v="46"/>
    <x v="2"/>
    <s v="48"/>
    <s v="48948"/>
    <s v="Transf. UVA/I.U. Historia Simancas/I.U.de Urbanística"/>
    <n v="18000"/>
    <n v="0"/>
    <n v="18000"/>
    <n v="0"/>
    <n v="0"/>
    <n v="0"/>
    <n v="0"/>
  </r>
  <r>
    <x v="8"/>
    <x v="46"/>
    <x v="46"/>
    <x v="2"/>
    <s v="48"/>
    <s v="48949"/>
    <s v="Transf. Instituo Castellano y Leonés de la Lengua"/>
    <n v="16000"/>
    <n v="0"/>
    <n v="16000"/>
    <n v="0"/>
    <n v="0"/>
    <n v="0"/>
    <n v="0"/>
  </r>
  <r>
    <x v="8"/>
    <x v="46"/>
    <x v="46"/>
    <x v="2"/>
    <s v="48"/>
    <s v="48950"/>
    <s v="Transf. Asociación Ateneo Valladolid"/>
    <n v="36000"/>
    <n v="0"/>
    <n v="36000"/>
    <n v="36000"/>
    <n v="36000"/>
    <n v="36000"/>
    <n v="36000"/>
  </r>
  <r>
    <x v="8"/>
    <x v="46"/>
    <x v="46"/>
    <x v="2"/>
    <s v="48"/>
    <s v="48951"/>
    <s v="Transf. Fundación Miguel Delibes"/>
    <n v="15000"/>
    <n v="0"/>
    <n v="15000"/>
    <n v="0"/>
    <n v="0"/>
    <n v="0"/>
    <n v="0"/>
  </r>
  <r>
    <x v="8"/>
    <x v="46"/>
    <x v="46"/>
    <x v="2"/>
    <s v="48"/>
    <s v="48952"/>
    <s v="Transf. Fundación Triángulo"/>
    <n v="15000"/>
    <n v="0"/>
    <n v="15000"/>
    <n v="0"/>
    <n v="0"/>
    <n v="0"/>
    <n v="0"/>
  </r>
  <r>
    <x v="8"/>
    <x v="46"/>
    <x v="46"/>
    <x v="2"/>
    <s v="48"/>
    <s v="48953"/>
    <s v="Transf. Asociación de Libreros de Viejo y Antiguo de CyL"/>
    <n v="20000"/>
    <n v="0"/>
    <n v="20000"/>
    <n v="20000"/>
    <n v="20000"/>
    <n v="20000"/>
    <n v="20000"/>
  </r>
  <r>
    <x v="8"/>
    <x v="46"/>
    <x v="46"/>
    <x v="2"/>
    <s v="48"/>
    <s v="48955"/>
    <s v="Transf. UVA: máster universitario"/>
    <n v="10000"/>
    <n v="0"/>
    <n v="10000"/>
    <n v="5000"/>
    <n v="5000"/>
    <n v="5000"/>
    <n v="5000"/>
  </r>
  <r>
    <x v="8"/>
    <x v="46"/>
    <x v="46"/>
    <x v="2"/>
    <s v="48"/>
    <s v="48991"/>
    <s v="Transf. Fundación Segundo y Santiago Montes"/>
    <n v="9000"/>
    <n v="0"/>
    <n v="9000"/>
    <n v="0"/>
    <n v="0"/>
    <n v="0"/>
    <n v="0"/>
  </r>
  <r>
    <x v="8"/>
    <x v="46"/>
    <x v="46"/>
    <x v="2"/>
    <s v="48"/>
    <s v="48999"/>
    <s v="Otras transf. a Familias e Instituciones sin fines de lucro."/>
    <n v="62000"/>
    <n v="0"/>
    <n v="62000"/>
    <n v="10000"/>
    <n v="10000"/>
    <n v="5000"/>
    <n v="0"/>
  </r>
  <r>
    <x v="8"/>
    <x v="46"/>
    <x v="46"/>
    <x v="3"/>
    <s v="61"/>
    <s v="619"/>
    <s v="Otras inver de reposic en infraest y bienes dest al uso gral"/>
    <n v="0"/>
    <n v="17136.02"/>
    <n v="17136.02"/>
    <n v="17136.02"/>
    <n v="17136.02"/>
    <n v="17136.02"/>
    <n v="17136.02"/>
  </r>
  <r>
    <x v="8"/>
    <x v="46"/>
    <x v="46"/>
    <x v="3"/>
    <s v="62"/>
    <s v="625"/>
    <s v="Mobiliario."/>
    <n v="100000"/>
    <n v="-15000"/>
    <n v="85000"/>
    <n v="0"/>
    <n v="0"/>
    <n v="0"/>
    <n v="0"/>
  </r>
  <r>
    <x v="8"/>
    <x v="46"/>
    <x v="46"/>
    <x v="3"/>
    <s v="63"/>
    <s v="632"/>
    <s v="Edificios y otras construcciones."/>
    <n v="0"/>
    <n v="75867"/>
    <n v="75867"/>
    <n v="75867"/>
    <n v="75867"/>
    <n v="0"/>
    <n v="0"/>
  </r>
  <r>
    <x v="8"/>
    <x v="46"/>
    <x v="46"/>
    <x v="4"/>
    <s v="78"/>
    <s v="789"/>
    <s v="Tran. capital a familias e instituciones sin fines de lucro."/>
    <n v="190000"/>
    <n v="0"/>
    <n v="190000"/>
    <n v="0"/>
    <n v="0"/>
    <n v="0"/>
    <n v="0"/>
  </r>
  <r>
    <x v="8"/>
    <x v="46"/>
    <x v="46"/>
    <x v="4"/>
    <s v="78"/>
    <s v="78901"/>
    <s v="Transf. Círculo de Recreo de Valladolid"/>
    <n v="0"/>
    <n v="15000"/>
    <n v="15000"/>
    <n v="0"/>
    <n v="0"/>
    <n v="0"/>
    <n v="0"/>
  </r>
  <r>
    <x v="8"/>
    <x v="47"/>
    <x v="47"/>
    <x v="1"/>
    <s v="20"/>
    <s v="200"/>
    <s v="Arrendamientos de terrenos y bienes naturales."/>
    <n v="30250"/>
    <n v="0"/>
    <n v="30250"/>
    <n v="30250"/>
    <n v="3025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6808.19"/>
    <n v="3558.19"/>
    <n v="1158.78"/>
    <n v="1158.78"/>
  </r>
  <r>
    <x v="8"/>
    <x v="47"/>
    <x v="47"/>
    <x v="1"/>
    <s v="22"/>
    <s v="22100"/>
    <s v="Energía eléctrica."/>
    <n v="27000"/>
    <n v="0"/>
    <n v="27000"/>
    <n v="27000"/>
    <n v="27000"/>
    <n v="443.17"/>
    <n v="443.17"/>
  </r>
  <r>
    <x v="8"/>
    <x v="47"/>
    <x v="47"/>
    <x v="1"/>
    <s v="22"/>
    <s v="22199"/>
    <s v="Otros suministros."/>
    <n v="0"/>
    <n v="0"/>
    <n v="0"/>
    <n v="96.8"/>
    <n v="96.8"/>
    <n v="96.8"/>
    <n v="96.8"/>
  </r>
  <r>
    <x v="8"/>
    <x v="47"/>
    <x v="47"/>
    <x v="1"/>
    <s v="22"/>
    <s v="224"/>
    <s v="Primas de seguros."/>
    <n v="0"/>
    <n v="0"/>
    <n v="0"/>
    <n v="0"/>
    <n v="0"/>
    <n v="0"/>
    <n v="0"/>
  </r>
  <r>
    <x v="8"/>
    <x v="47"/>
    <x v="47"/>
    <x v="1"/>
    <s v="22"/>
    <s v="22602"/>
    <s v="Publicidad y propaganda."/>
    <n v="7000"/>
    <n v="0"/>
    <n v="7000"/>
    <n v="0"/>
    <n v="0"/>
    <n v="0"/>
    <n v="0"/>
  </r>
  <r>
    <x v="8"/>
    <x v="47"/>
    <x v="47"/>
    <x v="1"/>
    <s v="22"/>
    <s v="22609"/>
    <s v="Actividades culturales y deportivas"/>
    <n v="2000"/>
    <n v="0"/>
    <n v="2000"/>
    <n v="0"/>
    <n v="0"/>
    <n v="0"/>
    <n v="0"/>
  </r>
  <r>
    <x v="8"/>
    <x v="47"/>
    <x v="47"/>
    <x v="1"/>
    <s v="22"/>
    <s v="22699"/>
    <s v="Otros gastos diversos"/>
    <n v="15000"/>
    <n v="0"/>
    <n v="15000"/>
    <n v="0"/>
    <n v="0"/>
    <n v="0"/>
    <n v="0"/>
  </r>
  <r>
    <x v="8"/>
    <x v="47"/>
    <x v="47"/>
    <x v="1"/>
    <s v="22"/>
    <s v="22700"/>
    <s v="Limpieza y aseo."/>
    <n v="6000"/>
    <n v="0"/>
    <n v="6000"/>
    <n v="415.59"/>
    <n v="415.59"/>
    <n v="0"/>
    <n v="0"/>
  </r>
  <r>
    <x v="8"/>
    <x v="47"/>
    <x v="47"/>
    <x v="1"/>
    <s v="22"/>
    <s v="22701"/>
    <s v="Seguridad."/>
    <n v="15000"/>
    <n v="0"/>
    <n v="15000"/>
    <n v="598.95000000000005"/>
    <n v="598.95000000000005"/>
    <n v="199.65"/>
    <n v="199.65"/>
  </r>
  <r>
    <x v="8"/>
    <x v="47"/>
    <x v="47"/>
    <x v="1"/>
    <s v="22"/>
    <s v="22799"/>
    <s v="Otros trabajos realizados por otras empresas y profes."/>
    <n v="50000"/>
    <n v="0"/>
    <n v="50000"/>
    <n v="34097.800000000003"/>
    <n v="34097.800000000003"/>
    <n v="7175.3"/>
    <n v="7175.3"/>
  </r>
  <r>
    <x v="8"/>
    <x v="47"/>
    <x v="47"/>
    <x v="2"/>
    <s v="44"/>
    <s v="44902"/>
    <s v="Aportación corriente a la sociedad mixta de Turismo"/>
    <n v="4883000"/>
    <n v="0"/>
    <n v="4883000"/>
    <n v="0"/>
    <n v="0"/>
    <n v="0"/>
    <n v="0"/>
  </r>
  <r>
    <x v="9"/>
    <x v="48"/>
    <x v="48"/>
    <x v="0"/>
    <s v="12"/>
    <s v="12000"/>
    <s v="Sueldos del Grupo A1."/>
    <n v="168847"/>
    <n v="0"/>
    <n v="168847"/>
    <n v="169299.77"/>
    <n v="169299.77"/>
    <n v="75482.8"/>
    <n v="75482.8"/>
  </r>
  <r>
    <x v="9"/>
    <x v="48"/>
    <x v="48"/>
    <x v="0"/>
    <s v="12"/>
    <s v="12001"/>
    <s v="Sueldos del Grupo A2."/>
    <n v="1172989"/>
    <n v="0"/>
    <n v="1172989"/>
    <n v="1076875"/>
    <n v="1076875"/>
    <n v="506405.39"/>
    <n v="506405.39"/>
  </r>
  <r>
    <x v="9"/>
    <x v="48"/>
    <x v="48"/>
    <x v="0"/>
    <s v="12"/>
    <s v="12003"/>
    <s v="Sueldos del Grupo C1."/>
    <n v="34115"/>
    <n v="0"/>
    <n v="34115"/>
    <n v="22743"/>
    <n v="22743"/>
    <n v="11482.74"/>
    <n v="11482.74"/>
  </r>
  <r>
    <x v="9"/>
    <x v="48"/>
    <x v="48"/>
    <x v="0"/>
    <s v="12"/>
    <s v="12004"/>
    <s v="Sueldos del Grupo C2."/>
    <n v="192775"/>
    <n v="0"/>
    <n v="192775"/>
    <n v="134000"/>
    <n v="134000"/>
    <n v="60983.08"/>
    <n v="60983.08"/>
  </r>
  <r>
    <x v="9"/>
    <x v="48"/>
    <x v="48"/>
    <x v="0"/>
    <s v="12"/>
    <s v="12006"/>
    <s v="Trienios."/>
    <n v="190268"/>
    <n v="0"/>
    <n v="190268"/>
    <n v="183415"/>
    <n v="183415"/>
    <n v="90177.84"/>
    <n v="90177.84"/>
  </r>
  <r>
    <x v="9"/>
    <x v="48"/>
    <x v="48"/>
    <x v="0"/>
    <s v="12"/>
    <s v="12100"/>
    <s v="Complemento de destino."/>
    <n v="781987"/>
    <n v="0"/>
    <n v="781987"/>
    <n v="685840.58"/>
    <n v="685840.58"/>
    <n v="325627"/>
    <n v="325627"/>
  </r>
  <r>
    <x v="9"/>
    <x v="48"/>
    <x v="48"/>
    <x v="0"/>
    <s v="12"/>
    <s v="12101"/>
    <s v="Complemento específico."/>
    <n v="1938397"/>
    <n v="-10000"/>
    <n v="1928397"/>
    <n v="1701344"/>
    <n v="1701344"/>
    <n v="877265.25"/>
    <n v="877265.25"/>
  </r>
  <r>
    <x v="9"/>
    <x v="48"/>
    <x v="48"/>
    <x v="0"/>
    <s v="12"/>
    <s v="12103"/>
    <s v="Otros complementos."/>
    <n v="89562"/>
    <n v="0"/>
    <n v="89562"/>
    <n v="92373.5"/>
    <n v="92373.5"/>
    <n v="48652.22"/>
    <n v="48652.22"/>
  </r>
  <r>
    <x v="9"/>
    <x v="48"/>
    <x v="48"/>
    <x v="0"/>
    <s v="13"/>
    <s v="13000"/>
    <s v="Retribuciones básicas."/>
    <n v="169855"/>
    <n v="0"/>
    <n v="169855"/>
    <n v="100288"/>
    <n v="100288"/>
    <n v="79755.13"/>
    <n v="79755.13"/>
  </r>
  <r>
    <x v="9"/>
    <x v="48"/>
    <x v="48"/>
    <x v="0"/>
    <s v="13"/>
    <s v="13002"/>
    <s v="Otras remuneraciones."/>
    <n v="137689"/>
    <n v="50000"/>
    <n v="187689"/>
    <n v="130875.8"/>
    <n v="130875.8"/>
    <n v="94760.83"/>
    <n v="94760.83"/>
  </r>
  <r>
    <x v="9"/>
    <x v="48"/>
    <x v="48"/>
    <x v="0"/>
    <s v="13"/>
    <s v="131"/>
    <s v="Laboral temporal."/>
    <n v="30000"/>
    <n v="0"/>
    <n v="30000"/>
    <n v="193874.93"/>
    <n v="193874.93"/>
    <n v="107659.9"/>
    <n v="107659.9"/>
  </r>
  <r>
    <x v="9"/>
    <x v="48"/>
    <x v="48"/>
    <x v="0"/>
    <s v="14"/>
    <s v="143"/>
    <s v="Otro personal."/>
    <n v="494500"/>
    <n v="900000"/>
    <n v="1394500"/>
    <n v="1027991.13"/>
    <n v="1027991.13"/>
    <n v="811824.39"/>
    <n v="811824.39"/>
  </r>
  <r>
    <x v="9"/>
    <x v="48"/>
    <x v="48"/>
    <x v="1"/>
    <s v="21"/>
    <s v="212"/>
    <s v="Reparación de edificios y otras construcciones."/>
    <n v="35620"/>
    <n v="0"/>
    <n v="35620"/>
    <n v="44236.56"/>
    <n v="7383.59"/>
    <n v="6935.27"/>
    <n v="6870.76"/>
  </r>
  <r>
    <x v="9"/>
    <x v="48"/>
    <x v="48"/>
    <x v="1"/>
    <s v="21"/>
    <s v="213"/>
    <s v="Reparación de maquinaria, instalaciones técnicas y utillaje."/>
    <n v="42470"/>
    <n v="0"/>
    <n v="42470"/>
    <n v="43113.17"/>
    <n v="43113.17"/>
    <n v="10832.54"/>
    <n v="10832.54"/>
  </r>
  <r>
    <x v="9"/>
    <x v="48"/>
    <x v="48"/>
    <x v="1"/>
    <s v="21"/>
    <s v="215"/>
    <s v="Mobiliario."/>
    <n v="100"/>
    <n v="0"/>
    <n v="100"/>
    <n v="0"/>
    <n v="0"/>
    <n v="0"/>
    <n v="0"/>
  </r>
  <r>
    <x v="9"/>
    <x v="48"/>
    <x v="48"/>
    <x v="1"/>
    <s v="22"/>
    <s v="22001"/>
    <s v="Prensa, revistas, libros y otras publicaciones."/>
    <n v="0"/>
    <n v="0"/>
    <n v="0"/>
    <n v="0"/>
    <n v="0"/>
    <n v="0"/>
    <n v="0"/>
  </r>
  <r>
    <x v="9"/>
    <x v="48"/>
    <x v="48"/>
    <x v="1"/>
    <s v="22"/>
    <s v="22100"/>
    <s v="Energía eléctrica."/>
    <n v="50000"/>
    <n v="0"/>
    <n v="50000"/>
    <n v="50000"/>
    <n v="50000"/>
    <n v="14587.19"/>
    <n v="14587.19"/>
  </r>
  <r>
    <x v="9"/>
    <x v="48"/>
    <x v="48"/>
    <x v="1"/>
    <s v="22"/>
    <s v="22102"/>
    <s v="Gas."/>
    <n v="60000"/>
    <n v="0"/>
    <n v="60000"/>
    <n v="36000"/>
    <n v="36000"/>
    <n v="24516.82"/>
    <n v="24516.82"/>
  </r>
  <r>
    <x v="9"/>
    <x v="48"/>
    <x v="48"/>
    <x v="1"/>
    <s v="22"/>
    <s v="22104"/>
    <s v="Vestuario."/>
    <n v="2400"/>
    <n v="0"/>
    <n v="2400"/>
    <n v="0"/>
    <n v="0"/>
    <n v="0"/>
    <n v="0"/>
  </r>
  <r>
    <x v="9"/>
    <x v="48"/>
    <x v="48"/>
    <x v="1"/>
    <s v="22"/>
    <s v="22106"/>
    <s v="Productos farmacéuticos y material sanitario."/>
    <n v="300"/>
    <n v="0"/>
    <n v="300"/>
    <n v="0"/>
    <n v="0"/>
    <n v="0"/>
    <n v="0"/>
  </r>
  <r>
    <x v="9"/>
    <x v="48"/>
    <x v="48"/>
    <x v="1"/>
    <s v="22"/>
    <s v="22199"/>
    <s v="Otros suministros."/>
    <n v="8100"/>
    <n v="0"/>
    <n v="8100"/>
    <n v="95.15"/>
    <n v="95.15"/>
    <n v="95.15"/>
    <n v="0"/>
  </r>
  <r>
    <x v="9"/>
    <x v="48"/>
    <x v="48"/>
    <x v="1"/>
    <s v="22"/>
    <s v="223"/>
    <s v="Transportes."/>
    <n v="500"/>
    <n v="0"/>
    <n v="500"/>
    <n v="0"/>
    <n v="0"/>
    <n v="0"/>
    <n v="0"/>
  </r>
  <r>
    <x v="9"/>
    <x v="48"/>
    <x v="48"/>
    <x v="1"/>
    <s v="22"/>
    <s v="22602"/>
    <s v="Publicidad y propaganda."/>
    <n v="200"/>
    <n v="0"/>
    <n v="200"/>
    <n v="0"/>
    <n v="0"/>
    <n v="0"/>
    <n v="0"/>
  </r>
  <r>
    <x v="9"/>
    <x v="48"/>
    <x v="48"/>
    <x v="1"/>
    <s v="22"/>
    <s v="22606"/>
    <s v="Reuniones, conferencias y cursos."/>
    <n v="0"/>
    <n v="0"/>
    <n v="0"/>
    <n v="7260"/>
    <n v="7260"/>
    <n v="7260"/>
    <n v="7260"/>
  </r>
  <r>
    <x v="9"/>
    <x v="48"/>
    <x v="48"/>
    <x v="1"/>
    <s v="22"/>
    <s v="22699"/>
    <s v="Otros gastos diversos"/>
    <n v="33000"/>
    <n v="0"/>
    <n v="33000"/>
    <n v="20493.16"/>
    <n v="20493.16"/>
    <n v="5180.05"/>
    <n v="4679.21"/>
  </r>
  <r>
    <x v="9"/>
    <x v="48"/>
    <x v="48"/>
    <x v="1"/>
    <s v="22"/>
    <s v="22700"/>
    <s v="Limpieza y aseo."/>
    <n v="73510"/>
    <n v="0"/>
    <n v="73510"/>
    <n v="71119.44"/>
    <n v="71119.44"/>
    <n v="28204.06"/>
    <n v="28204.06"/>
  </r>
  <r>
    <x v="9"/>
    <x v="48"/>
    <x v="48"/>
    <x v="1"/>
    <s v="22"/>
    <s v="22706"/>
    <s v="Estudios y trabajos técnicos."/>
    <n v="108000"/>
    <n v="0"/>
    <n v="108000"/>
    <n v="6050"/>
    <n v="6050"/>
    <n v="0"/>
    <n v="0"/>
  </r>
  <r>
    <x v="9"/>
    <x v="48"/>
    <x v="48"/>
    <x v="1"/>
    <s v="22"/>
    <s v="22799"/>
    <s v="Otros trabajos realizados por otras empresas y profes."/>
    <n v="20469200"/>
    <n v="1750000"/>
    <n v="22219200"/>
    <n v="15794913.390000001"/>
    <n v="15750251.26"/>
    <n v="6828047.6600000001"/>
    <n v="6828047.6600000001"/>
  </r>
  <r>
    <x v="9"/>
    <x v="48"/>
    <x v="48"/>
    <x v="1"/>
    <s v="23"/>
    <s v="23020"/>
    <s v="Dietas del personal no directivo"/>
    <n v="500"/>
    <n v="0"/>
    <n v="500"/>
    <n v="18.7"/>
    <n v="18.7"/>
    <n v="18.7"/>
    <n v="18.7"/>
  </r>
  <r>
    <x v="9"/>
    <x v="48"/>
    <x v="48"/>
    <x v="1"/>
    <s v="23"/>
    <s v="23120"/>
    <s v="Locomoción del personal no directivo."/>
    <n v="100"/>
    <n v="0"/>
    <n v="100"/>
    <n v="336.08"/>
    <n v="336.08"/>
    <n v="336.08"/>
    <n v="336.08"/>
  </r>
  <r>
    <x v="9"/>
    <x v="48"/>
    <x v="48"/>
    <x v="2"/>
    <s v="48"/>
    <s v="48000"/>
    <s v="Subvenciones a asociaciones y atenciones benéficas"/>
    <n v="117500"/>
    <n v="0"/>
    <n v="117500"/>
    <n v="117500"/>
    <n v="114000"/>
    <n v="114000"/>
    <n v="114000"/>
  </r>
  <r>
    <x v="9"/>
    <x v="48"/>
    <x v="48"/>
    <x v="2"/>
    <s v="48"/>
    <s v="48001"/>
    <s v="Atenc. beneficas ayuda a familias"/>
    <n v="2201000"/>
    <n v="0"/>
    <n v="2201000"/>
    <n v="2189000"/>
    <n v="1137277.26"/>
    <n v="1137277.26"/>
    <n v="1121553.8899999999"/>
  </r>
  <r>
    <x v="9"/>
    <x v="48"/>
    <x v="48"/>
    <x v="2"/>
    <s v="48"/>
    <s v="48002"/>
    <s v="Atenc. benéficas: pensiones para transeuntes/indomiciliados"/>
    <n v="5000"/>
    <n v="0"/>
    <n v="5000"/>
    <n v="0"/>
    <n v="0"/>
    <n v="0"/>
    <n v="0"/>
  </r>
  <r>
    <x v="9"/>
    <x v="48"/>
    <x v="48"/>
    <x v="2"/>
    <s v="48"/>
    <s v="48958"/>
    <s v="Transf. Fundación INTRAS"/>
    <n v="14960"/>
    <n v="0"/>
    <n v="14960"/>
    <n v="14960"/>
    <n v="14960"/>
    <n v="14960"/>
    <n v="14960"/>
  </r>
  <r>
    <x v="9"/>
    <x v="48"/>
    <x v="48"/>
    <x v="2"/>
    <s v="48"/>
    <s v="48959"/>
    <s v="Transf. ALESTE: proyecto infanto-juvenil"/>
    <n v="30000"/>
    <n v="0"/>
    <n v="30000"/>
    <n v="30000"/>
    <n v="30000"/>
    <n v="30000"/>
    <n v="30000"/>
  </r>
  <r>
    <x v="9"/>
    <x v="48"/>
    <x v="48"/>
    <x v="2"/>
    <s v="48"/>
    <s v="48961"/>
    <s v="Transf. Fundación Eusebio Sacristán"/>
    <n v="15000"/>
    <n v="0"/>
    <n v="15000"/>
    <n v="15000"/>
    <n v="15000"/>
    <n v="15000"/>
    <n v="15000"/>
  </r>
  <r>
    <x v="9"/>
    <x v="48"/>
    <x v="48"/>
    <x v="2"/>
    <s v="48"/>
    <s v="48962"/>
    <s v="Transf. A.V. Unión Esgueva"/>
    <n v="10000"/>
    <n v="0"/>
    <n v="10000"/>
    <n v="0"/>
    <n v="0"/>
    <n v="0"/>
    <n v="0"/>
  </r>
  <r>
    <x v="9"/>
    <x v="48"/>
    <x v="48"/>
    <x v="3"/>
    <s v="62"/>
    <s v="622"/>
    <s v="Edificios y otras construcciones."/>
    <n v="20619"/>
    <n v="0"/>
    <n v="20619"/>
    <n v="20618.8"/>
    <n v="20618.8"/>
    <n v="20618.8"/>
    <n v="20618.8"/>
  </r>
  <r>
    <x v="9"/>
    <x v="48"/>
    <x v="48"/>
    <x v="3"/>
    <s v="63"/>
    <s v="632"/>
    <s v="Edificios y otras construcciones."/>
    <n v="0"/>
    <n v="60000"/>
    <n v="60000"/>
    <n v="1868.24"/>
    <n v="1868.24"/>
    <n v="1868.24"/>
    <n v="1868.24"/>
  </r>
  <r>
    <x v="9"/>
    <x v="48"/>
    <x v="48"/>
    <x v="3"/>
    <s v="63"/>
    <s v="633"/>
    <s v="Maquinaria, instalaciones técnicas y utillaje."/>
    <n v="0"/>
    <n v="2700.72"/>
    <n v="2700.72"/>
    <n v="2700.72"/>
    <n v="2700.72"/>
    <n v="2700.72"/>
    <n v="2700.72"/>
  </r>
  <r>
    <x v="9"/>
    <x v="49"/>
    <x v="49"/>
    <x v="0"/>
    <s v="12"/>
    <s v="12000"/>
    <s v="Sueldos del Grupo A1."/>
    <n v="33769"/>
    <n v="0"/>
    <n v="33769"/>
    <n v="30165"/>
    <n v="30165"/>
    <n v="16920.89"/>
    <n v="16920.89"/>
  </r>
  <r>
    <x v="9"/>
    <x v="49"/>
    <x v="49"/>
    <x v="0"/>
    <s v="12"/>
    <s v="12001"/>
    <s v="Sueldos del Grupo A2."/>
    <n v="267254"/>
    <n v="0"/>
    <n v="267254"/>
    <n v="221275"/>
    <n v="221275"/>
    <n v="94936.8"/>
    <n v="94936.8"/>
  </r>
  <r>
    <x v="9"/>
    <x v="49"/>
    <x v="49"/>
    <x v="0"/>
    <s v="12"/>
    <s v="12003"/>
    <s v="Sueldos del Grupo C1."/>
    <n v="11372"/>
    <n v="0"/>
    <n v="11372"/>
    <n v="11371"/>
    <n v="11371"/>
    <n v="5741.37"/>
    <n v="5741.37"/>
  </r>
  <r>
    <x v="9"/>
    <x v="49"/>
    <x v="49"/>
    <x v="0"/>
    <s v="12"/>
    <s v="12004"/>
    <s v="Sueldos del Grupo C2."/>
    <n v="9639"/>
    <n v="0"/>
    <n v="9639"/>
    <n v="9638"/>
    <n v="9638"/>
    <n v="4866.5600000000004"/>
    <n v="4866.5600000000004"/>
  </r>
  <r>
    <x v="9"/>
    <x v="49"/>
    <x v="49"/>
    <x v="0"/>
    <s v="12"/>
    <s v="12006"/>
    <s v="Trienios."/>
    <n v="78258"/>
    <n v="0"/>
    <n v="78258"/>
    <n v="78257"/>
    <n v="78257"/>
    <n v="36714.449999999997"/>
    <n v="36714.449999999997"/>
  </r>
  <r>
    <x v="9"/>
    <x v="49"/>
    <x v="49"/>
    <x v="0"/>
    <s v="12"/>
    <s v="12100"/>
    <s v="Complemento de destino."/>
    <n v="166424"/>
    <n v="0"/>
    <n v="166424"/>
    <n v="144492"/>
    <n v="144492"/>
    <n v="64937.18"/>
    <n v="64937.18"/>
  </r>
  <r>
    <x v="9"/>
    <x v="49"/>
    <x v="49"/>
    <x v="0"/>
    <s v="12"/>
    <s v="12101"/>
    <s v="Complemento específico."/>
    <n v="406444"/>
    <n v="-10000"/>
    <n v="396444"/>
    <n v="354745"/>
    <n v="354745"/>
    <n v="174655.62"/>
    <n v="174655.62"/>
  </r>
  <r>
    <x v="9"/>
    <x v="49"/>
    <x v="49"/>
    <x v="0"/>
    <s v="12"/>
    <s v="12103"/>
    <s v="Otros complementos."/>
    <n v="35666"/>
    <n v="0"/>
    <n v="35666"/>
    <n v="35664.69"/>
    <n v="35664.69"/>
    <n v="19025.509999999998"/>
    <n v="19025.509999999998"/>
  </r>
  <r>
    <x v="9"/>
    <x v="49"/>
    <x v="49"/>
    <x v="0"/>
    <s v="13"/>
    <s v="13000"/>
    <s v="Retribuciones básicas."/>
    <n v="305235"/>
    <n v="0"/>
    <n v="305235"/>
    <n v="305234"/>
    <n v="305234"/>
    <n v="130924.18"/>
    <n v="130924.18"/>
  </r>
  <r>
    <x v="9"/>
    <x v="49"/>
    <x v="49"/>
    <x v="0"/>
    <s v="13"/>
    <s v="13002"/>
    <s v="Otras remuneraciones."/>
    <n v="250595"/>
    <n v="0"/>
    <n v="250595"/>
    <n v="250593.88"/>
    <n v="250593.88"/>
    <n v="142487.22"/>
    <n v="142487.22"/>
  </r>
  <r>
    <x v="9"/>
    <x v="49"/>
    <x v="49"/>
    <x v="0"/>
    <s v="13"/>
    <s v="131"/>
    <s v="Laboral temporal."/>
    <n v="30000"/>
    <n v="0"/>
    <n v="30000"/>
    <n v="500"/>
    <n v="500"/>
    <n v="45.45"/>
    <n v="45.45"/>
  </r>
  <r>
    <x v="9"/>
    <x v="49"/>
    <x v="49"/>
    <x v="0"/>
    <s v="14"/>
    <s v="143"/>
    <s v="Otro personal."/>
    <n v="34620"/>
    <n v="0"/>
    <n v="34620"/>
    <n v="34619.4"/>
    <n v="34619.4"/>
    <n v="31137.41"/>
    <n v="31137.41"/>
  </r>
  <r>
    <x v="9"/>
    <x v="49"/>
    <x v="49"/>
    <x v="1"/>
    <s v="20"/>
    <s v="202"/>
    <s v="Arrendamientos de edificios y otras construcciones."/>
    <n v="157665"/>
    <n v="0"/>
    <n v="157665"/>
    <n v="157663.20000000001"/>
    <n v="157663.20000000001"/>
    <n v="68247.44"/>
    <n v="68247.44"/>
  </r>
  <r>
    <x v="9"/>
    <x v="49"/>
    <x v="49"/>
    <x v="1"/>
    <s v="21"/>
    <s v="212"/>
    <s v="Reparación de edificios y otras construcciones."/>
    <n v="70000"/>
    <n v="0"/>
    <n v="70000"/>
    <n v="59672.19"/>
    <n v="12992.58"/>
    <n v="9922.7199999999993"/>
    <n v="9860.52"/>
  </r>
  <r>
    <x v="9"/>
    <x v="49"/>
    <x v="49"/>
    <x v="1"/>
    <s v="21"/>
    <s v="213"/>
    <s v="Reparación de maquinaria, instalaciones técnicas y utillaje."/>
    <n v="61050"/>
    <n v="0"/>
    <n v="61050"/>
    <n v="62991.4"/>
    <n v="62991.4"/>
    <n v="20258.34"/>
    <n v="20176.060000000001"/>
  </r>
  <r>
    <x v="9"/>
    <x v="49"/>
    <x v="49"/>
    <x v="1"/>
    <s v="21"/>
    <s v="215"/>
    <s v="Mobiliario."/>
    <n v="3000"/>
    <n v="0"/>
    <n v="3000"/>
    <n v="0"/>
    <n v="0"/>
    <n v="0"/>
    <n v="0"/>
  </r>
  <r>
    <x v="9"/>
    <x v="49"/>
    <x v="49"/>
    <x v="1"/>
    <s v="21"/>
    <s v="216"/>
    <s v="Equipos para procesos de información."/>
    <n v="10000"/>
    <n v="0"/>
    <n v="10000"/>
    <n v="7997.88"/>
    <n v="7997.88"/>
    <n v="3332.45"/>
    <n v="2665.96"/>
  </r>
  <r>
    <x v="9"/>
    <x v="49"/>
    <x v="49"/>
    <x v="1"/>
    <s v="22"/>
    <s v="22001"/>
    <s v="Prensa, revistas, libros y otras publicaciones."/>
    <n v="20000"/>
    <n v="0"/>
    <n v="20000"/>
    <n v="344.7"/>
    <n v="344.7"/>
    <n v="344.7"/>
    <n v="344.7"/>
  </r>
  <r>
    <x v="9"/>
    <x v="49"/>
    <x v="49"/>
    <x v="1"/>
    <s v="22"/>
    <s v="22100"/>
    <s v="Energía eléctrica."/>
    <n v="180000"/>
    <n v="0"/>
    <n v="180000"/>
    <n v="180000"/>
    <n v="180000"/>
    <n v="54809.87"/>
    <n v="54809.87"/>
  </r>
  <r>
    <x v="9"/>
    <x v="49"/>
    <x v="49"/>
    <x v="1"/>
    <s v="22"/>
    <s v="22102"/>
    <s v="Gas."/>
    <n v="133600"/>
    <n v="0"/>
    <n v="133600"/>
    <n v="74000"/>
    <n v="74000"/>
    <n v="62132.87"/>
    <n v="57363.49"/>
  </r>
  <r>
    <x v="9"/>
    <x v="49"/>
    <x v="49"/>
    <x v="1"/>
    <s v="22"/>
    <s v="22104"/>
    <s v="Vestuario."/>
    <n v="10000"/>
    <n v="0"/>
    <n v="10000"/>
    <n v="0"/>
    <n v="0"/>
    <n v="0"/>
    <n v="0"/>
  </r>
  <r>
    <x v="9"/>
    <x v="49"/>
    <x v="49"/>
    <x v="1"/>
    <s v="22"/>
    <s v="22199"/>
    <s v="Otros suministros."/>
    <n v="23000"/>
    <n v="0"/>
    <n v="23000"/>
    <n v="4901.83"/>
    <n v="4901.83"/>
    <n v="1909.5"/>
    <n v="1909.5"/>
  </r>
  <r>
    <x v="9"/>
    <x v="49"/>
    <x v="49"/>
    <x v="1"/>
    <s v="22"/>
    <s v="223"/>
    <s v="Transportes."/>
    <n v="1500"/>
    <n v="0"/>
    <n v="1500"/>
    <n v="2662"/>
    <n v="2662"/>
    <n v="1512.5"/>
    <n v="1512.5"/>
  </r>
  <r>
    <x v="9"/>
    <x v="49"/>
    <x v="49"/>
    <x v="1"/>
    <s v="22"/>
    <s v="22602"/>
    <s v="Publicidad y propaganda."/>
    <n v="1000"/>
    <n v="0"/>
    <n v="1000"/>
    <n v="0"/>
    <n v="0"/>
    <n v="0"/>
    <n v="0"/>
  </r>
  <r>
    <x v="9"/>
    <x v="49"/>
    <x v="49"/>
    <x v="1"/>
    <s v="22"/>
    <s v="22604"/>
    <s v="Jurídicos, contenciosos."/>
    <n v="0"/>
    <n v="0"/>
    <n v="0"/>
    <n v="0"/>
    <n v="0"/>
    <n v="0"/>
    <n v="0"/>
  </r>
  <r>
    <x v="9"/>
    <x v="49"/>
    <x v="49"/>
    <x v="1"/>
    <s v="22"/>
    <s v="22606"/>
    <s v="Reuniones, conferencias y cursos."/>
    <n v="48050"/>
    <n v="0"/>
    <n v="48050"/>
    <n v="44401.21"/>
    <n v="44401.21"/>
    <n v="29901.58"/>
    <n v="29901.58"/>
  </r>
  <r>
    <x v="9"/>
    <x v="49"/>
    <x v="49"/>
    <x v="1"/>
    <s v="22"/>
    <s v="22612"/>
    <s v="Plan Solidaridad"/>
    <n v="20000"/>
    <n v="0"/>
    <n v="20000"/>
    <n v="6810.93"/>
    <n v="6810.93"/>
    <n v="1177"/>
    <n v="1177"/>
  </r>
  <r>
    <x v="9"/>
    <x v="49"/>
    <x v="49"/>
    <x v="1"/>
    <s v="22"/>
    <s v="22615"/>
    <s v="Plan Municipal Drogas"/>
    <n v="10000"/>
    <n v="0"/>
    <n v="10000"/>
    <n v="4321.53"/>
    <n v="4321.53"/>
    <n v="1096.53"/>
    <n v="1096.53"/>
  </r>
  <r>
    <x v="9"/>
    <x v="49"/>
    <x v="49"/>
    <x v="1"/>
    <s v="22"/>
    <s v="22617"/>
    <s v="Plan de Accesibilidad"/>
    <n v="10000"/>
    <n v="0"/>
    <n v="10000"/>
    <n v="3669.52"/>
    <n v="3669.52"/>
    <n v="3184.29"/>
    <n v="3184.29"/>
  </r>
  <r>
    <x v="9"/>
    <x v="49"/>
    <x v="49"/>
    <x v="1"/>
    <s v="22"/>
    <s v="22618"/>
    <s v="Plan Municipal de Ciudad Amigable con los Mayores"/>
    <n v="5000"/>
    <n v="0"/>
    <n v="5000"/>
    <n v="4343.8999999999996"/>
    <n v="4343.8999999999996"/>
    <n v="2988.7"/>
    <n v="2988.7"/>
  </r>
  <r>
    <x v="9"/>
    <x v="49"/>
    <x v="49"/>
    <x v="1"/>
    <s v="22"/>
    <s v="22699"/>
    <s v="Otros gastos diversos"/>
    <n v="21300"/>
    <n v="0"/>
    <n v="21300"/>
    <n v="44823.46"/>
    <n v="44823.46"/>
    <n v="19414.34"/>
    <n v="15784.34"/>
  </r>
  <r>
    <x v="9"/>
    <x v="49"/>
    <x v="49"/>
    <x v="1"/>
    <s v="22"/>
    <s v="22700"/>
    <s v="Limpieza y aseo."/>
    <n v="408235"/>
    <n v="0"/>
    <n v="408235"/>
    <n v="399097.04"/>
    <n v="399097.04"/>
    <n v="130505.41"/>
    <n v="130505.41"/>
  </r>
  <r>
    <x v="9"/>
    <x v="49"/>
    <x v="49"/>
    <x v="1"/>
    <s v="22"/>
    <s v="22706"/>
    <s v="Estudios y trabajos técnicos."/>
    <n v="28000"/>
    <n v="0"/>
    <n v="28000"/>
    <n v="8470"/>
    <n v="8470"/>
    <n v="4235"/>
    <n v="4235"/>
  </r>
  <r>
    <x v="9"/>
    <x v="49"/>
    <x v="49"/>
    <x v="1"/>
    <s v="22"/>
    <s v="22799"/>
    <s v="Otros trabajos realizados por otras empresas y profes."/>
    <n v="2589710"/>
    <n v="0"/>
    <n v="2589710"/>
    <n v="2365698.0699999998"/>
    <n v="2133297.4500000002"/>
    <n v="805319.28"/>
    <n v="738400.71"/>
  </r>
  <r>
    <x v="9"/>
    <x v="49"/>
    <x v="49"/>
    <x v="1"/>
    <s v="23"/>
    <s v="23020"/>
    <s v="Dietas del personal no directivo"/>
    <n v="300"/>
    <n v="0"/>
    <n v="300"/>
    <n v="18.7"/>
    <n v="18.7"/>
    <n v="18.7"/>
    <n v="18.7"/>
  </r>
  <r>
    <x v="9"/>
    <x v="49"/>
    <x v="49"/>
    <x v="1"/>
    <s v="23"/>
    <s v="23120"/>
    <s v="Locomoción del personal no directivo."/>
    <n v="300"/>
    <n v="0"/>
    <n v="300"/>
    <n v="32"/>
    <n v="32"/>
    <n v="32"/>
    <n v="32"/>
  </r>
  <r>
    <x v="9"/>
    <x v="49"/>
    <x v="49"/>
    <x v="2"/>
    <s v="48"/>
    <s v="48000"/>
    <s v="Subvenciones a asociaciones y atenciones benéficas"/>
    <n v="111980"/>
    <n v="0"/>
    <n v="111980"/>
    <n v="111555.2"/>
    <n v="58315.199999999997"/>
    <n v="58315.199999999997"/>
    <n v="58315.199999999997"/>
  </r>
  <r>
    <x v="9"/>
    <x v="49"/>
    <x v="49"/>
    <x v="2"/>
    <s v="48"/>
    <s v="48001"/>
    <s v="Atenc. beneficas ayuda a familias"/>
    <n v="102000"/>
    <n v="0"/>
    <n v="102000"/>
    <n v="102000"/>
    <n v="69058.350000000006"/>
    <n v="69058.350000000006"/>
    <n v="69058.350000000006"/>
  </r>
  <r>
    <x v="9"/>
    <x v="49"/>
    <x v="49"/>
    <x v="2"/>
    <s v="48"/>
    <s v="48967"/>
    <s v="Transf. Fundación Personas Valladolid"/>
    <n v="33660"/>
    <n v="0"/>
    <n v="33660"/>
    <n v="33660"/>
    <n v="33660"/>
    <n v="33660"/>
    <n v="33660"/>
  </r>
  <r>
    <x v="9"/>
    <x v="49"/>
    <x v="49"/>
    <x v="2"/>
    <s v="48"/>
    <s v="48968"/>
    <s v="Transf. Federación de asociaciones de personas sordas CyL"/>
    <n v="14850"/>
    <n v="0"/>
    <n v="14850"/>
    <n v="14850"/>
    <n v="14850"/>
    <n v="14850"/>
    <n v="14850"/>
  </r>
  <r>
    <x v="9"/>
    <x v="49"/>
    <x v="49"/>
    <x v="2"/>
    <s v="48"/>
    <s v="48969"/>
    <s v="Transf. Asociación El Puente"/>
    <n v="8910"/>
    <n v="0"/>
    <n v="8910"/>
    <n v="8910"/>
    <n v="8910"/>
    <n v="8910"/>
    <n v="8910"/>
  </r>
  <r>
    <x v="9"/>
    <x v="49"/>
    <x v="49"/>
    <x v="2"/>
    <s v="48"/>
    <s v="48970"/>
    <s v="Transf. Asociación Intern. Teléfono de la Esperanza"/>
    <n v="3500"/>
    <n v="0"/>
    <n v="3500"/>
    <n v="0"/>
    <n v="0"/>
    <n v="0"/>
    <n v="0"/>
  </r>
  <r>
    <x v="9"/>
    <x v="49"/>
    <x v="49"/>
    <x v="2"/>
    <s v="48"/>
    <s v="48971"/>
    <s v="Transf. Fundación Cauce"/>
    <n v="2970"/>
    <n v="0"/>
    <n v="2970"/>
    <n v="2970"/>
    <n v="2970"/>
    <n v="2970"/>
    <n v="2970"/>
  </r>
  <r>
    <x v="9"/>
    <x v="49"/>
    <x v="49"/>
    <x v="2"/>
    <s v="48"/>
    <s v="48972"/>
    <s v="Transf. Coordinadora O.N.G.D. Castilla y León"/>
    <n v="7700"/>
    <n v="0"/>
    <n v="7700"/>
    <n v="7700"/>
    <n v="7700"/>
    <n v="7700"/>
    <n v="7700"/>
  </r>
  <r>
    <x v="9"/>
    <x v="49"/>
    <x v="49"/>
    <x v="2"/>
    <s v="48"/>
    <s v="48973"/>
    <s v="Transf. Federación de AA.VV. Antonio Machado"/>
    <n v="5000"/>
    <n v="0"/>
    <n v="5000"/>
    <n v="5000"/>
    <n v="5000"/>
    <n v="5000"/>
    <n v="5000"/>
  </r>
  <r>
    <x v="9"/>
    <x v="49"/>
    <x v="49"/>
    <x v="2"/>
    <s v="48"/>
    <s v="48974"/>
    <s v="Transf. Asociación familiares de enfermos de Alzheimer"/>
    <n v="5850"/>
    <n v="0"/>
    <n v="5850"/>
    <n v="5850"/>
    <n v="5850"/>
    <n v="5850"/>
    <n v="0"/>
  </r>
  <r>
    <x v="9"/>
    <x v="49"/>
    <x v="49"/>
    <x v="2"/>
    <s v="48"/>
    <s v="48975"/>
    <s v="Transf. Asocición de voluntarios mayores de CyL"/>
    <n v="4000"/>
    <n v="0"/>
    <n v="4000"/>
    <n v="4000"/>
    <n v="4000"/>
    <n v="4000"/>
    <n v="4000"/>
  </r>
  <r>
    <x v="9"/>
    <x v="49"/>
    <x v="49"/>
    <x v="2"/>
    <s v="48"/>
    <s v="48976"/>
    <s v="Transf. UVA: alojamientos compartidos"/>
    <n v="1500"/>
    <n v="0"/>
    <n v="1500"/>
    <n v="1500"/>
    <n v="1500"/>
    <n v="1500"/>
    <n v="1500"/>
  </r>
  <r>
    <x v="9"/>
    <x v="49"/>
    <x v="49"/>
    <x v="2"/>
    <s v="48"/>
    <s v="48977"/>
    <s v="Transf. INEA: huertos ecológicos, envejecimiento activo"/>
    <n v="66000"/>
    <n v="0"/>
    <n v="66000"/>
    <n v="66000"/>
    <n v="66000"/>
    <n v="66000"/>
    <n v="66000"/>
  </r>
  <r>
    <x v="9"/>
    <x v="49"/>
    <x v="49"/>
    <x v="2"/>
    <s v="48"/>
    <s v="48978"/>
    <s v="Transf. A.C. Amigos Pueblo Saharaui CyL: vacaciones en paz"/>
    <n v="3000"/>
    <n v="0"/>
    <n v="3000"/>
    <n v="3000"/>
    <n v="3000"/>
    <n v="3000"/>
    <n v="0"/>
  </r>
  <r>
    <x v="9"/>
    <x v="49"/>
    <x v="49"/>
    <x v="2"/>
    <s v="48"/>
    <s v="48979"/>
    <s v="Transf. A.C. Amigos Pueblo Saharaui CyL: alojamientos"/>
    <n v="3600"/>
    <n v="0"/>
    <n v="3600"/>
    <n v="0"/>
    <n v="0"/>
    <n v="0"/>
    <n v="0"/>
  </r>
  <r>
    <x v="9"/>
    <x v="49"/>
    <x v="49"/>
    <x v="2"/>
    <s v="49"/>
    <s v="49001"/>
    <s v="Transf. Instituto Coop. Internacional y Desarrollo Mpal"/>
    <n v="20000"/>
    <n v="0"/>
    <n v="20000"/>
    <n v="20000"/>
    <n v="20000"/>
    <n v="20000"/>
    <n v="20000"/>
  </r>
  <r>
    <x v="9"/>
    <x v="49"/>
    <x v="49"/>
    <x v="2"/>
    <s v="49"/>
    <s v="49099"/>
    <s v="Al exterior."/>
    <n v="611155"/>
    <n v="0"/>
    <n v="611155"/>
    <n v="219485"/>
    <n v="116000"/>
    <n v="76000"/>
    <n v="56000"/>
  </r>
  <r>
    <x v="9"/>
    <x v="49"/>
    <x v="49"/>
    <x v="3"/>
    <s v="62"/>
    <s v="622"/>
    <s v="Edificios y otras construcciones."/>
    <n v="0"/>
    <n v="540864.47"/>
    <n v="540864.47"/>
    <n v="492684.1"/>
    <n v="492684.1"/>
    <n v="0"/>
    <n v="0"/>
  </r>
  <r>
    <x v="9"/>
    <x v="49"/>
    <x v="49"/>
    <x v="3"/>
    <s v="62"/>
    <s v="625"/>
    <s v="Mobiliario."/>
    <n v="0"/>
    <n v="326022.40000000002"/>
    <n v="326022.40000000002"/>
    <n v="326022.40000000002"/>
    <n v="326022.40000000002"/>
    <n v="0"/>
    <n v="0"/>
  </r>
  <r>
    <x v="9"/>
    <x v="49"/>
    <x v="49"/>
    <x v="3"/>
    <s v="63"/>
    <s v="631"/>
    <s v="Terrenos y bienes naturales."/>
    <n v="0"/>
    <n v="124321.08"/>
    <n v="124321.08"/>
    <n v="124321.08"/>
    <n v="124321.08"/>
    <n v="90467.44"/>
    <n v="90467.44"/>
  </r>
  <r>
    <x v="9"/>
    <x v="49"/>
    <x v="49"/>
    <x v="3"/>
    <s v="63"/>
    <s v="632"/>
    <s v="Edificios y otras construcciones."/>
    <n v="0"/>
    <n v="76328.2"/>
    <n v="76328.2"/>
    <n v="66290.460000000006"/>
    <n v="66290.460000000006"/>
    <n v="65259.94"/>
    <n v="65259.94"/>
  </r>
  <r>
    <x v="9"/>
    <x v="49"/>
    <x v="49"/>
    <x v="3"/>
    <s v="63"/>
    <s v="633"/>
    <s v="Maquinaria, instalaciones técnicas y utillaje."/>
    <n v="0"/>
    <n v="4300"/>
    <n v="4300"/>
    <n v="0"/>
    <n v="0"/>
    <n v="0"/>
    <n v="0"/>
  </r>
  <r>
    <x v="9"/>
    <x v="50"/>
    <x v="50"/>
    <x v="0"/>
    <s v="12"/>
    <s v="12000"/>
    <s v="Sueldos del Grupo A1."/>
    <n v="50654"/>
    <n v="0"/>
    <n v="50654"/>
    <n v="50654"/>
    <n v="50654"/>
    <n v="25574.58"/>
    <n v="25574.58"/>
  </r>
  <r>
    <x v="9"/>
    <x v="50"/>
    <x v="50"/>
    <x v="0"/>
    <s v="12"/>
    <s v="12001"/>
    <s v="Sueldos del Grupo A2."/>
    <n v="14847"/>
    <n v="0"/>
    <n v="14847"/>
    <n v="19127"/>
    <n v="19127"/>
    <n v="10536.74"/>
    <n v="10536.74"/>
  </r>
  <r>
    <x v="9"/>
    <x v="50"/>
    <x v="50"/>
    <x v="0"/>
    <s v="12"/>
    <s v="12003"/>
    <s v="Sueldos del Grupo C1."/>
    <n v="34115"/>
    <n v="0"/>
    <n v="34115"/>
    <n v="34114"/>
    <n v="34114"/>
    <n v="17224.11"/>
    <n v="17224.11"/>
  </r>
  <r>
    <x v="9"/>
    <x v="50"/>
    <x v="50"/>
    <x v="0"/>
    <s v="12"/>
    <s v="12004"/>
    <s v="Sueldos del Grupo C2."/>
    <n v="19278"/>
    <n v="0"/>
    <n v="19278"/>
    <n v="19277"/>
    <n v="19277"/>
    <n v="7685.16"/>
    <n v="7685.16"/>
  </r>
  <r>
    <x v="9"/>
    <x v="50"/>
    <x v="50"/>
    <x v="0"/>
    <s v="12"/>
    <s v="12006"/>
    <s v="Trienios."/>
    <n v="31214"/>
    <n v="0"/>
    <n v="31214"/>
    <n v="33212"/>
    <n v="33212"/>
    <n v="17440.849999999999"/>
    <n v="17440.849999999999"/>
  </r>
  <r>
    <x v="9"/>
    <x v="50"/>
    <x v="50"/>
    <x v="0"/>
    <s v="12"/>
    <s v="12100"/>
    <s v="Complemento de destino."/>
    <n v="78090"/>
    <n v="0"/>
    <n v="78090"/>
    <n v="82297"/>
    <n v="82297"/>
    <n v="40816.89"/>
    <n v="40816.89"/>
  </r>
  <r>
    <x v="9"/>
    <x v="50"/>
    <x v="50"/>
    <x v="0"/>
    <s v="12"/>
    <s v="12101"/>
    <s v="Complemento específico."/>
    <n v="191176"/>
    <n v="0"/>
    <n v="191176"/>
    <n v="199026"/>
    <n v="199026"/>
    <n v="100605.78"/>
    <n v="100605.78"/>
  </r>
  <r>
    <x v="9"/>
    <x v="50"/>
    <x v="50"/>
    <x v="0"/>
    <s v="12"/>
    <s v="12103"/>
    <s v="Otros complementos."/>
    <n v="15162"/>
    <n v="0"/>
    <n v="15162"/>
    <n v="16800.400000000001"/>
    <n v="16800.400000000001"/>
    <n v="9490.26"/>
    <n v="9490.26"/>
  </r>
  <r>
    <x v="9"/>
    <x v="50"/>
    <x v="50"/>
    <x v="0"/>
    <s v="13"/>
    <s v="131"/>
    <s v="Laboral temporal."/>
    <n v="20000"/>
    <n v="0"/>
    <n v="20000"/>
    <n v="0"/>
    <n v="0"/>
    <n v="0"/>
    <n v="0"/>
  </r>
  <r>
    <x v="9"/>
    <x v="50"/>
    <x v="50"/>
    <x v="0"/>
    <s v="14"/>
    <s v="143"/>
    <s v="Otro personal."/>
    <n v="40330"/>
    <n v="0"/>
    <n v="40330"/>
    <n v="40135.199999999997"/>
    <n v="40135.199999999997"/>
    <n v="37963.17"/>
    <n v="37963.17"/>
  </r>
  <r>
    <x v="9"/>
    <x v="50"/>
    <x v="50"/>
    <x v="1"/>
    <s v="21"/>
    <s v="213"/>
    <s v="Reparación de maquinaria, instalaciones técnicas y utillaje."/>
    <n v="3000"/>
    <n v="0"/>
    <n v="3000"/>
    <n v="2897.95"/>
    <n v="2897.95"/>
    <n v="461.74"/>
    <n v="461.74"/>
  </r>
  <r>
    <x v="9"/>
    <x v="50"/>
    <x v="50"/>
    <x v="1"/>
    <s v="22"/>
    <s v="22699"/>
    <s v="Otros gastos diversos"/>
    <n v="10000"/>
    <n v="0"/>
    <n v="10000"/>
    <n v="10970.92"/>
    <n v="10970.92"/>
    <n v="9043.7999999999993"/>
    <n v="9043.7999999999993"/>
  </r>
  <r>
    <x v="9"/>
    <x v="50"/>
    <x v="50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1"/>
    <x v="51"/>
    <x v="0"/>
    <s v="13"/>
    <s v="131"/>
    <s v="Laboral temporal."/>
    <n v="10000"/>
    <n v="0"/>
    <n v="10000"/>
    <n v="0"/>
    <n v="0"/>
    <n v="0"/>
    <n v="0"/>
  </r>
  <r>
    <x v="9"/>
    <x v="51"/>
    <x v="51"/>
    <x v="0"/>
    <s v="14"/>
    <s v="143"/>
    <s v="Otro personal."/>
    <n v="0"/>
    <n v="0"/>
    <n v="0"/>
    <n v="251859.4"/>
    <n v="251859.4"/>
    <n v="71026.38"/>
    <n v="71026.38"/>
  </r>
  <r>
    <x v="9"/>
    <x v="51"/>
    <x v="51"/>
    <x v="1"/>
    <s v="21"/>
    <s v="213"/>
    <s v="Reparación de maquinaria, instalaciones técnicas y utillaje."/>
    <n v="2000"/>
    <n v="0"/>
    <n v="2000"/>
    <n v="532.4"/>
    <n v="532.4"/>
    <n v="88.45"/>
    <n v="88.45"/>
  </r>
  <r>
    <x v="9"/>
    <x v="51"/>
    <x v="51"/>
    <x v="1"/>
    <s v="21"/>
    <s v="215"/>
    <s v="Mobiliario."/>
    <n v="300"/>
    <n v="0"/>
    <n v="300"/>
    <n v="0"/>
    <n v="0"/>
    <n v="0"/>
    <n v="0"/>
  </r>
  <r>
    <x v="9"/>
    <x v="51"/>
    <x v="51"/>
    <x v="1"/>
    <s v="22"/>
    <s v="22199"/>
    <s v="Otros suministros."/>
    <n v="2000"/>
    <n v="0"/>
    <n v="2000"/>
    <n v="0"/>
    <n v="0"/>
    <n v="0"/>
    <n v="0"/>
  </r>
  <r>
    <x v="9"/>
    <x v="51"/>
    <x v="51"/>
    <x v="1"/>
    <s v="22"/>
    <s v="22616"/>
    <s v="Plan Municipal de Convivencia"/>
    <n v="15000"/>
    <n v="0"/>
    <n v="15000"/>
    <n v="30357.15"/>
    <n v="30357.15"/>
    <n v="23766.11"/>
    <n v="23766.11"/>
  </r>
  <r>
    <x v="9"/>
    <x v="51"/>
    <x v="51"/>
    <x v="1"/>
    <s v="22"/>
    <s v="22699"/>
    <s v="Otros gastos diversos"/>
    <n v="3500"/>
    <n v="0"/>
    <n v="3500"/>
    <n v="242"/>
    <n v="242"/>
    <n v="242"/>
    <n v="242"/>
  </r>
  <r>
    <x v="9"/>
    <x v="51"/>
    <x v="51"/>
    <x v="1"/>
    <s v="22"/>
    <s v="22799"/>
    <s v="Otros trabajos realizados por otras empresas y profes."/>
    <n v="250000"/>
    <n v="0"/>
    <n v="250000"/>
    <n v="41618.68"/>
    <n v="41618.68"/>
    <n v="36567.47"/>
    <n v="34065.79"/>
  </r>
  <r>
    <x v="9"/>
    <x v="51"/>
    <x v="51"/>
    <x v="1"/>
    <s v="23"/>
    <s v="23020"/>
    <s v="Dietas del personal no directivo"/>
    <n v="300"/>
    <n v="0"/>
    <n v="300"/>
    <n v="0"/>
    <n v="0"/>
    <n v="0"/>
    <n v="0"/>
  </r>
  <r>
    <x v="9"/>
    <x v="51"/>
    <x v="51"/>
    <x v="1"/>
    <s v="23"/>
    <s v="23120"/>
    <s v="Locomoción del personal no directivo."/>
    <n v="300"/>
    <n v="0"/>
    <n v="300"/>
    <n v="0"/>
    <n v="0"/>
    <n v="0"/>
    <n v="0"/>
  </r>
  <r>
    <x v="9"/>
    <x v="51"/>
    <x v="51"/>
    <x v="2"/>
    <s v="48"/>
    <s v="48000"/>
    <s v="Subvenciones a asociaciones y atenciones benéficas"/>
    <n v="12000"/>
    <n v="0"/>
    <n v="12000"/>
    <n v="12000"/>
    <n v="0"/>
    <n v="0"/>
    <n v="0"/>
  </r>
  <r>
    <x v="9"/>
    <x v="51"/>
    <x v="51"/>
    <x v="2"/>
    <s v="48"/>
    <s v="48980"/>
    <s v="Transf. Asociación San Vicente de Paul"/>
    <n v="14000"/>
    <n v="0"/>
    <n v="14000"/>
    <n v="0"/>
    <n v="0"/>
    <n v="0"/>
    <n v="0"/>
  </r>
  <r>
    <x v="9"/>
    <x v="51"/>
    <x v="51"/>
    <x v="2"/>
    <s v="48"/>
    <s v="48981"/>
    <s v="Transf. PROCOMAR Valladolid Acoge"/>
    <n v="12000"/>
    <n v="0"/>
    <n v="12000"/>
    <n v="12000"/>
    <n v="12000"/>
    <n v="12000"/>
    <n v="12000"/>
  </r>
  <r>
    <x v="9"/>
    <x v="51"/>
    <x v="51"/>
    <x v="2"/>
    <s v="48"/>
    <s v="48982"/>
    <s v="Transf. Asociación Promoción Gitana Valladolid"/>
    <n v="4000"/>
    <n v="0"/>
    <n v="4000"/>
    <n v="0"/>
    <n v="0"/>
    <n v="0"/>
    <n v="0"/>
  </r>
  <r>
    <x v="9"/>
    <x v="51"/>
    <x v="51"/>
    <x v="2"/>
    <s v="48"/>
    <s v="48997"/>
    <s v="Convenio UGTasesoramiento inmigrantes"/>
    <n v="35000"/>
    <n v="0"/>
    <n v="35000"/>
    <n v="0"/>
    <n v="0"/>
    <n v="0"/>
    <n v="0"/>
  </r>
  <r>
    <x v="9"/>
    <x v="51"/>
    <x v="51"/>
    <x v="2"/>
    <s v="48"/>
    <s v="48998"/>
    <s v="Convenio CCOO: asesoramiento  inmigrantes"/>
    <n v="35000"/>
    <n v="0"/>
    <n v="35000"/>
    <n v="0"/>
    <n v="0"/>
    <n v="0"/>
    <n v="0"/>
  </r>
  <r>
    <x v="9"/>
    <x v="52"/>
    <x v="52"/>
    <x v="0"/>
    <s v="12"/>
    <s v="12001"/>
    <s v="Sueldos del Grupo A2."/>
    <n v="14847"/>
    <n v="-14000"/>
    <n v="847"/>
    <n v="0"/>
    <n v="0"/>
    <n v="0"/>
    <n v="0"/>
  </r>
  <r>
    <x v="9"/>
    <x v="52"/>
    <x v="52"/>
    <x v="0"/>
    <s v="12"/>
    <s v="12003"/>
    <s v="Sueldos del Grupo C1."/>
    <n v="11372"/>
    <n v="0"/>
    <n v="11372"/>
    <n v="11371"/>
    <n v="11371"/>
    <n v="5741.37"/>
    <n v="5741.37"/>
  </r>
  <r>
    <x v="9"/>
    <x v="52"/>
    <x v="52"/>
    <x v="0"/>
    <s v="12"/>
    <s v="12006"/>
    <s v="Trienios."/>
    <n v="4577"/>
    <n v="0"/>
    <n v="4577"/>
    <n v="4577"/>
    <n v="4577"/>
    <n v="2310.88"/>
    <n v="2310.88"/>
  </r>
  <r>
    <x v="9"/>
    <x v="52"/>
    <x v="52"/>
    <x v="0"/>
    <s v="12"/>
    <s v="12100"/>
    <s v="Complemento de destino."/>
    <n v="14164"/>
    <n v="0"/>
    <n v="14164"/>
    <n v="7081"/>
    <n v="7081"/>
    <n v="3575.53"/>
    <n v="3575.53"/>
  </r>
  <r>
    <x v="9"/>
    <x v="52"/>
    <x v="52"/>
    <x v="0"/>
    <s v="12"/>
    <s v="12101"/>
    <s v="Complemento específico."/>
    <n v="31165"/>
    <n v="-10000"/>
    <n v="21165"/>
    <n v="14016"/>
    <n v="14016"/>
    <n v="7076.65"/>
    <n v="7076.65"/>
  </r>
  <r>
    <x v="9"/>
    <x v="52"/>
    <x v="52"/>
    <x v="0"/>
    <s v="12"/>
    <s v="12103"/>
    <s v="Otros complementos."/>
    <n v="2148"/>
    <n v="0"/>
    <n v="2148"/>
    <n v="2283.1999999999998"/>
    <n v="2283.1999999999998"/>
    <n v="1220.02"/>
    <n v="1220.02"/>
  </r>
  <r>
    <x v="9"/>
    <x v="52"/>
    <x v="52"/>
    <x v="0"/>
    <s v="13"/>
    <s v="131"/>
    <s v="Laboral temporal."/>
    <n v="5000"/>
    <n v="0"/>
    <n v="5000"/>
    <n v="0"/>
    <n v="0"/>
    <n v="0"/>
    <n v="0"/>
  </r>
  <r>
    <x v="9"/>
    <x v="52"/>
    <x v="52"/>
    <x v="0"/>
    <s v="14"/>
    <s v="143"/>
    <s v="Otro personal."/>
    <n v="75000"/>
    <n v="561500.66"/>
    <n v="636500.66"/>
    <n v="561500.66"/>
    <n v="561500.66"/>
    <n v="275056.95"/>
    <n v="275056.95"/>
  </r>
  <r>
    <x v="9"/>
    <x v="52"/>
    <x v="52"/>
    <x v="1"/>
    <s v="20"/>
    <s v="203"/>
    <s v="Arrendamientos de maquinaria, instalaciones y utillaje."/>
    <n v="1200"/>
    <n v="0"/>
    <n v="1200"/>
    <n v="0"/>
    <n v="0"/>
    <n v="0"/>
    <n v="0"/>
  </r>
  <r>
    <x v="9"/>
    <x v="52"/>
    <x v="52"/>
    <x v="1"/>
    <s v="21"/>
    <s v="212"/>
    <s v="Reparación de edificios y otras construcciones."/>
    <n v="6000"/>
    <n v="0"/>
    <n v="6000"/>
    <n v="5647.45"/>
    <n v="1916.63"/>
    <n v="1916.62"/>
    <n v="1916.62"/>
  </r>
  <r>
    <x v="9"/>
    <x v="52"/>
    <x v="52"/>
    <x v="1"/>
    <s v="21"/>
    <s v="213"/>
    <s v="Reparación de maquinaria, instalaciones técnicas y utillaje."/>
    <n v="10675"/>
    <n v="800"/>
    <n v="11475"/>
    <n v="10057.98"/>
    <n v="8607.1299999999992"/>
    <n v="3542.12"/>
    <n v="3203.2"/>
  </r>
  <r>
    <x v="9"/>
    <x v="52"/>
    <x v="52"/>
    <x v="1"/>
    <s v="21"/>
    <s v="214"/>
    <s v="Reparación de elementos de transporte."/>
    <n v="2000"/>
    <n v="0"/>
    <n v="2000"/>
    <n v="2000"/>
    <n v="612.64"/>
    <n v="612.64"/>
    <n v="612.64"/>
  </r>
  <r>
    <x v="9"/>
    <x v="52"/>
    <x v="52"/>
    <x v="1"/>
    <s v="22"/>
    <s v="22001"/>
    <s v="Prensa, revistas, libros y otras publicaciones."/>
    <n v="0"/>
    <n v="4640"/>
    <n v="4640"/>
    <n v="2136.85"/>
    <n v="2136.85"/>
    <n v="2136.85"/>
    <n v="2136.85"/>
  </r>
  <r>
    <x v="9"/>
    <x v="52"/>
    <x v="52"/>
    <x v="1"/>
    <s v="22"/>
    <s v="22100"/>
    <s v="Energía eléctrica."/>
    <n v="13500"/>
    <n v="0"/>
    <n v="13500"/>
    <n v="13500"/>
    <n v="13500"/>
    <n v="3005.92"/>
    <n v="3005.92"/>
  </r>
  <r>
    <x v="9"/>
    <x v="52"/>
    <x v="52"/>
    <x v="1"/>
    <s v="22"/>
    <s v="22101"/>
    <s v="Agua."/>
    <n v="0"/>
    <n v="0"/>
    <n v="0"/>
    <n v="0"/>
    <n v="0"/>
    <n v="0"/>
    <n v="0"/>
  </r>
  <r>
    <x v="9"/>
    <x v="52"/>
    <x v="52"/>
    <x v="1"/>
    <s v="22"/>
    <s v="22102"/>
    <s v="Gas."/>
    <n v="14100"/>
    <n v="0"/>
    <n v="14100"/>
    <n v="10000"/>
    <n v="10000"/>
    <n v="8792.1"/>
    <n v="8370.4599999999991"/>
  </r>
  <r>
    <x v="9"/>
    <x v="52"/>
    <x v="52"/>
    <x v="1"/>
    <s v="22"/>
    <s v="22103"/>
    <s v="Combustibles y carburantes."/>
    <n v="4550"/>
    <n v="0"/>
    <n v="4550"/>
    <n v="4550"/>
    <n v="4550"/>
    <n v="227.59"/>
    <n v="227.59"/>
  </r>
  <r>
    <x v="9"/>
    <x v="52"/>
    <x v="52"/>
    <x v="1"/>
    <s v="22"/>
    <s v="22104"/>
    <s v="Vestuario."/>
    <n v="0"/>
    <n v="9600"/>
    <n v="9600"/>
    <n v="8792.06"/>
    <n v="8792.06"/>
    <n v="6937.76"/>
    <n v="6937.76"/>
  </r>
  <r>
    <x v="9"/>
    <x v="52"/>
    <x v="52"/>
    <x v="1"/>
    <s v="22"/>
    <s v="22106"/>
    <s v="Productos farmacéuticos y material sanitario."/>
    <n v="0"/>
    <n v="950"/>
    <n v="950"/>
    <n v="1100"/>
    <n v="1100"/>
    <n v="863.83"/>
    <n v="863.83"/>
  </r>
  <r>
    <x v="9"/>
    <x v="52"/>
    <x v="52"/>
    <x v="1"/>
    <s v="22"/>
    <s v="22110"/>
    <s v="Productos de limpieza y aseo."/>
    <n v="2000"/>
    <n v="1860"/>
    <n v="3860"/>
    <n v="1860"/>
    <n v="1860"/>
    <n v="1212.1600000000001"/>
    <n v="1212.1600000000001"/>
  </r>
  <r>
    <x v="9"/>
    <x v="52"/>
    <x v="52"/>
    <x v="1"/>
    <s v="22"/>
    <s v="22199"/>
    <s v="Otros suministros."/>
    <n v="4500"/>
    <n v="49000"/>
    <n v="53500"/>
    <n v="65762.86"/>
    <n v="21436.77"/>
    <n v="20039.27"/>
    <n v="17684.900000000001"/>
  </r>
  <r>
    <x v="9"/>
    <x v="52"/>
    <x v="52"/>
    <x v="1"/>
    <s v="22"/>
    <s v="223"/>
    <s v="Transportes."/>
    <n v="500"/>
    <n v="1500"/>
    <n v="2000"/>
    <n v="2105"/>
    <n v="2105"/>
    <n v="620.98"/>
    <n v="620.98"/>
  </r>
  <r>
    <x v="9"/>
    <x v="52"/>
    <x v="52"/>
    <x v="1"/>
    <s v="22"/>
    <s v="224"/>
    <s v="Primas de seguros."/>
    <n v="900"/>
    <n v="0"/>
    <n v="900"/>
    <n v="632.25"/>
    <n v="632.25"/>
    <n v="632.25"/>
    <n v="632.25"/>
  </r>
  <r>
    <x v="9"/>
    <x v="52"/>
    <x v="52"/>
    <x v="1"/>
    <s v="22"/>
    <s v="22699"/>
    <s v="Otros gastos diversos"/>
    <n v="5000"/>
    <n v="6659"/>
    <n v="11659"/>
    <n v="1045"/>
    <n v="1045"/>
    <n v="330"/>
    <n v="330"/>
  </r>
  <r>
    <x v="9"/>
    <x v="52"/>
    <x v="52"/>
    <x v="1"/>
    <s v="22"/>
    <s v="22700"/>
    <s v="Limpieza y aseo."/>
    <n v="27000"/>
    <n v="1400"/>
    <n v="28400"/>
    <n v="25193.72"/>
    <n v="25193.72"/>
    <n v="8397.8799999999992"/>
    <n v="8397.8799999999992"/>
  </r>
  <r>
    <x v="9"/>
    <x v="52"/>
    <x v="52"/>
    <x v="1"/>
    <s v="22"/>
    <s v="22706"/>
    <s v="Estudios y trabajos técnicos."/>
    <n v="0"/>
    <n v="4000"/>
    <n v="4000"/>
    <n v="2574.88"/>
    <n v="2574.88"/>
    <n v="0"/>
    <n v="0"/>
  </r>
  <r>
    <x v="9"/>
    <x v="52"/>
    <x v="52"/>
    <x v="1"/>
    <s v="22"/>
    <s v="22799"/>
    <s v="Otros trabajos realizados por otras empresas y profes."/>
    <n v="129700"/>
    <n v="0"/>
    <n v="129700"/>
    <n v="84829.26"/>
    <n v="71895.66"/>
    <n v="9852.16"/>
    <n v="9852.16"/>
  </r>
  <r>
    <x v="9"/>
    <x v="52"/>
    <x v="52"/>
    <x v="2"/>
    <s v="48"/>
    <s v="48983"/>
    <s v="Transf. Fundación Secretariado General Gitano"/>
    <n v="20000"/>
    <n v="0"/>
    <n v="20000"/>
    <n v="20000"/>
    <n v="20000"/>
    <n v="20000"/>
    <n v="20000"/>
  </r>
  <r>
    <x v="9"/>
    <x v="52"/>
    <x v="52"/>
    <x v="2"/>
    <s v="48"/>
    <s v="48984"/>
    <s v="Transf. Cruz Roja Española"/>
    <n v="20882"/>
    <n v="0"/>
    <n v="20882"/>
    <n v="20882"/>
    <n v="20882"/>
    <n v="20882"/>
    <n v="20882"/>
  </r>
  <r>
    <x v="9"/>
    <x v="52"/>
    <x v="52"/>
    <x v="2"/>
    <s v="48"/>
    <s v="48985"/>
    <s v="Transf. Fundación Juan Soñador"/>
    <n v="36000"/>
    <n v="0"/>
    <n v="36000"/>
    <n v="36000"/>
    <n v="36000"/>
    <n v="36000"/>
    <n v="36000"/>
  </r>
  <r>
    <x v="9"/>
    <x v="52"/>
    <x v="52"/>
    <x v="2"/>
    <s v="48"/>
    <s v="48999"/>
    <s v="Otras transf. a Familias e Instituciones sin fines de lucro."/>
    <n v="120000"/>
    <n v="0"/>
    <n v="120000"/>
    <n v="120000"/>
    <n v="120000"/>
    <n v="120000"/>
    <n v="0"/>
  </r>
  <r>
    <x v="9"/>
    <x v="52"/>
    <x v="52"/>
    <x v="3"/>
    <s v="63"/>
    <s v="633"/>
    <s v="Maquinaria, instalaciones técnicas y utillaje."/>
    <n v="0"/>
    <n v="29200"/>
    <n v="29200"/>
    <n v="387.2"/>
    <n v="387.2"/>
    <n v="387.1"/>
    <n v="387.1"/>
  </r>
  <r>
    <x v="10"/>
    <x v="53"/>
    <x v="53"/>
    <x v="0"/>
    <s v="12"/>
    <s v="12000"/>
    <s v="Sueldos del Grupo A1."/>
    <n v="101308"/>
    <n v="0"/>
    <n v="101308"/>
    <n v="78904"/>
    <n v="78904"/>
    <n v="37424.35"/>
    <n v="37424.35"/>
  </r>
  <r>
    <x v="10"/>
    <x v="53"/>
    <x v="53"/>
    <x v="0"/>
    <s v="12"/>
    <s v="12001"/>
    <s v="Sueldos del Grupo A2."/>
    <n v="14847"/>
    <n v="0"/>
    <n v="14847"/>
    <n v="26715"/>
    <n v="26715"/>
    <n v="6242.93"/>
    <n v="6242.93"/>
  </r>
  <r>
    <x v="10"/>
    <x v="53"/>
    <x v="53"/>
    <x v="0"/>
    <s v="12"/>
    <s v="12003"/>
    <s v="Sueldos del Grupo C1."/>
    <n v="34115"/>
    <n v="0"/>
    <n v="34115"/>
    <n v="22743"/>
    <n v="22743"/>
    <n v="10032.959999999999"/>
    <n v="10032.959999999999"/>
  </r>
  <r>
    <x v="10"/>
    <x v="53"/>
    <x v="53"/>
    <x v="0"/>
    <s v="12"/>
    <s v="12004"/>
    <s v="Sueldos del Grupo C2."/>
    <n v="9639"/>
    <n v="0"/>
    <n v="9639"/>
    <n v="9638"/>
    <n v="9638"/>
    <n v="2791.57"/>
    <n v="2791.57"/>
  </r>
  <r>
    <x v="10"/>
    <x v="53"/>
    <x v="53"/>
    <x v="0"/>
    <s v="12"/>
    <s v="12006"/>
    <s v="Trienios."/>
    <n v="21268"/>
    <n v="0"/>
    <n v="21268"/>
    <n v="21267"/>
    <n v="21267"/>
    <n v="11326.03"/>
    <n v="11326.03"/>
  </r>
  <r>
    <x v="10"/>
    <x v="53"/>
    <x v="53"/>
    <x v="0"/>
    <s v="12"/>
    <s v="12100"/>
    <s v="Complemento de destino."/>
    <n v="104188"/>
    <n v="0"/>
    <n v="104188"/>
    <n v="82479"/>
    <n v="82479"/>
    <n v="38674.19"/>
    <n v="38674.19"/>
  </r>
  <r>
    <x v="10"/>
    <x v="53"/>
    <x v="53"/>
    <x v="0"/>
    <s v="12"/>
    <s v="12101"/>
    <s v="Complemento específico."/>
    <n v="255958"/>
    <n v="0"/>
    <n v="255958"/>
    <n v="201519"/>
    <n v="201519"/>
    <n v="97993.61"/>
    <n v="97993.61"/>
  </r>
  <r>
    <x v="10"/>
    <x v="53"/>
    <x v="53"/>
    <x v="0"/>
    <s v="12"/>
    <s v="12103"/>
    <s v="Otros complementos."/>
    <n v="7718"/>
    <n v="0"/>
    <n v="7718"/>
    <n v="8503.64"/>
    <n v="8503.64"/>
    <n v="6580.88"/>
    <n v="6580.88"/>
  </r>
  <r>
    <x v="10"/>
    <x v="53"/>
    <x v="53"/>
    <x v="1"/>
    <s v="20"/>
    <s v="203"/>
    <s v="Arrendamientos de maquinaria, instalaciones y utillaje."/>
    <n v="500"/>
    <n v="0"/>
    <n v="500"/>
    <n v="0"/>
    <n v="0"/>
    <n v="0"/>
    <n v="0"/>
  </r>
  <r>
    <x v="10"/>
    <x v="53"/>
    <x v="53"/>
    <x v="1"/>
    <s v="21"/>
    <s v="213"/>
    <s v="Reparación de maquinaria, instalaciones técnicas y utillaje."/>
    <n v="500"/>
    <n v="0"/>
    <n v="500"/>
    <n v="0"/>
    <n v="0"/>
    <n v="0"/>
    <n v="0"/>
  </r>
  <r>
    <x v="10"/>
    <x v="53"/>
    <x v="53"/>
    <x v="1"/>
    <s v="22"/>
    <s v="22602"/>
    <s v="Publicidad y propaganda."/>
    <n v="2000"/>
    <n v="0"/>
    <n v="2000"/>
    <n v="0"/>
    <n v="0"/>
    <n v="0"/>
    <n v="0"/>
  </r>
  <r>
    <x v="10"/>
    <x v="53"/>
    <x v="53"/>
    <x v="1"/>
    <s v="22"/>
    <s v="22706"/>
    <s v="Estudios y trabajos técnicos."/>
    <n v="100000"/>
    <n v="-81850"/>
    <n v="18150"/>
    <n v="0"/>
    <n v="0"/>
    <n v="0"/>
    <n v="0"/>
  </r>
  <r>
    <x v="10"/>
    <x v="53"/>
    <x v="53"/>
    <x v="1"/>
    <s v="23"/>
    <s v="23010"/>
    <s v="Del personal directivo."/>
    <n v="0"/>
    <n v="0"/>
    <n v="0"/>
    <n v="142.12"/>
    <n v="142.12"/>
    <n v="142.12"/>
    <n v="142.12"/>
  </r>
  <r>
    <x v="10"/>
    <x v="53"/>
    <x v="53"/>
    <x v="1"/>
    <s v="23"/>
    <s v="23020"/>
    <s v="Dietas del personal no directivo"/>
    <n v="500"/>
    <n v="0"/>
    <n v="500"/>
    <n v="0"/>
    <n v="0"/>
    <n v="0"/>
    <n v="0"/>
  </r>
  <r>
    <x v="10"/>
    <x v="53"/>
    <x v="53"/>
    <x v="1"/>
    <s v="23"/>
    <s v="23110"/>
    <s v="Del personal directivo."/>
    <n v="0"/>
    <n v="0"/>
    <n v="0"/>
    <n v="0"/>
    <n v="0"/>
    <n v="0"/>
    <n v="0"/>
  </r>
  <r>
    <x v="10"/>
    <x v="53"/>
    <x v="53"/>
    <x v="1"/>
    <s v="23"/>
    <s v="23120"/>
    <s v="Locomoción del personal no directivo."/>
    <n v="500"/>
    <n v="0"/>
    <n v="500"/>
    <n v="0"/>
    <n v="0"/>
    <n v="0"/>
    <n v="0"/>
  </r>
  <r>
    <x v="10"/>
    <x v="53"/>
    <x v="53"/>
    <x v="5"/>
    <s v="83"/>
    <s v="83000"/>
    <s v="Anuncios por cuenta de particulares"/>
    <n v="500"/>
    <n v="0"/>
    <n v="500"/>
    <n v="0"/>
    <n v="0"/>
    <n v="0"/>
    <n v="0"/>
  </r>
  <r>
    <x v="10"/>
    <x v="54"/>
    <x v="54"/>
    <x v="0"/>
    <s v="12"/>
    <s v="12000"/>
    <s v="Sueldos del Grupo A1."/>
    <n v="84470"/>
    <n v="0"/>
    <n v="84470"/>
    <n v="67538"/>
    <n v="67538"/>
    <n v="40777.69"/>
    <n v="40777.69"/>
  </r>
  <r>
    <x v="10"/>
    <x v="54"/>
    <x v="54"/>
    <x v="0"/>
    <s v="12"/>
    <s v="12001"/>
    <s v="Sueldos del Grupo A2."/>
    <n v="344035"/>
    <n v="0"/>
    <n v="344035"/>
    <n v="267253"/>
    <n v="267253"/>
    <n v="119082.76"/>
    <n v="119082.76"/>
  </r>
  <r>
    <x v="10"/>
    <x v="54"/>
    <x v="54"/>
    <x v="0"/>
    <s v="12"/>
    <s v="12003"/>
    <s v="Sueldos del Grupo C1."/>
    <n v="5435857"/>
    <n v="-649000"/>
    <n v="4786857"/>
    <n v="4085996"/>
    <n v="4085996"/>
    <n v="2169326.44"/>
    <n v="2169326.44"/>
  </r>
  <r>
    <x v="10"/>
    <x v="54"/>
    <x v="54"/>
    <x v="0"/>
    <s v="12"/>
    <s v="12004"/>
    <s v="Sueldos del Grupo C2."/>
    <n v="130123"/>
    <n v="0"/>
    <n v="130123"/>
    <n v="86748"/>
    <n v="86748"/>
    <n v="31151.55"/>
    <n v="31151.55"/>
  </r>
  <r>
    <x v="10"/>
    <x v="54"/>
    <x v="54"/>
    <x v="0"/>
    <s v="12"/>
    <s v="12006"/>
    <s v="Trienios."/>
    <n v="977784"/>
    <n v="0"/>
    <n v="977784"/>
    <n v="975703"/>
    <n v="975703"/>
    <n v="476223.36"/>
    <n v="476223.36"/>
  </r>
  <r>
    <x v="10"/>
    <x v="54"/>
    <x v="54"/>
    <x v="0"/>
    <s v="12"/>
    <s v="12100"/>
    <s v="Complemento de destino."/>
    <n v="3366972"/>
    <n v="0"/>
    <n v="3366972"/>
    <n v="2553898"/>
    <n v="2553898"/>
    <n v="1503122.86"/>
    <n v="1503122.86"/>
  </r>
  <r>
    <x v="10"/>
    <x v="54"/>
    <x v="54"/>
    <x v="0"/>
    <s v="12"/>
    <s v="12101"/>
    <s v="Complemento específico."/>
    <n v="10358434"/>
    <n v="-900000"/>
    <n v="9458434"/>
    <n v="7856999.1500000004"/>
    <n v="7856999.1500000004"/>
    <n v="4776168.34"/>
    <n v="4776168.34"/>
  </r>
  <r>
    <x v="10"/>
    <x v="54"/>
    <x v="54"/>
    <x v="0"/>
    <s v="12"/>
    <s v="12103"/>
    <s v="Otros complementos."/>
    <n v="431302"/>
    <n v="0"/>
    <n v="431302"/>
    <n v="475027.71"/>
    <n v="475027.71"/>
    <n v="270694.02"/>
    <n v="270694.02"/>
  </r>
  <r>
    <x v="10"/>
    <x v="54"/>
    <x v="54"/>
    <x v="0"/>
    <s v="12"/>
    <s v="124"/>
    <s v="Retrib. de funcionarios en prácticas."/>
    <n v="0"/>
    <n v="0"/>
    <n v="0"/>
    <n v="47700"/>
    <n v="47700"/>
    <n v="24117.35"/>
    <n v="24117.35"/>
  </r>
  <r>
    <x v="10"/>
    <x v="54"/>
    <x v="54"/>
    <x v="0"/>
    <s v="13"/>
    <s v="13000"/>
    <s v="Retribuciones básicas."/>
    <n v="396501"/>
    <n v="0"/>
    <n v="396501"/>
    <n v="333012"/>
    <n v="333012"/>
    <n v="166175.92000000001"/>
    <n v="166175.92000000001"/>
  </r>
  <r>
    <x v="10"/>
    <x v="54"/>
    <x v="54"/>
    <x v="0"/>
    <s v="13"/>
    <s v="13001"/>
    <s v="Horas extraordinarias"/>
    <n v="35000"/>
    <n v="50000"/>
    <n v="85000"/>
    <n v="54010.94"/>
    <n v="54010.94"/>
    <n v="12431.94"/>
    <n v="12431.94"/>
  </r>
  <r>
    <x v="10"/>
    <x v="54"/>
    <x v="54"/>
    <x v="0"/>
    <s v="13"/>
    <s v="13002"/>
    <s v="Otras remuneraciones."/>
    <n v="403904"/>
    <n v="0"/>
    <n v="403904"/>
    <n v="312105.2"/>
    <n v="312105.2"/>
    <n v="200733.35"/>
    <n v="200733.35"/>
  </r>
  <r>
    <x v="10"/>
    <x v="54"/>
    <x v="54"/>
    <x v="0"/>
    <s v="13"/>
    <s v="131"/>
    <s v="Laboral temporal."/>
    <n v="0"/>
    <n v="0"/>
    <n v="0"/>
    <n v="111932.13"/>
    <n v="111932.13"/>
    <n v="102902.34"/>
    <n v="102902.34"/>
  </r>
  <r>
    <x v="10"/>
    <x v="54"/>
    <x v="54"/>
    <x v="0"/>
    <s v="15"/>
    <s v="150"/>
    <s v="Productividad."/>
    <n v="400000"/>
    <n v="0"/>
    <n v="400000"/>
    <n v="177905.86"/>
    <n v="177905.86"/>
    <n v="177902.86"/>
    <n v="177902.86"/>
  </r>
  <r>
    <x v="10"/>
    <x v="54"/>
    <x v="54"/>
    <x v="0"/>
    <s v="15"/>
    <s v="151"/>
    <s v="Gratificaciones."/>
    <n v="600580"/>
    <n v="500000"/>
    <n v="1100580"/>
    <n v="780610.84"/>
    <n v="780610.84"/>
    <n v="730708.52"/>
    <n v="730708.52"/>
  </r>
  <r>
    <x v="10"/>
    <x v="54"/>
    <x v="54"/>
    <x v="0"/>
    <s v="16"/>
    <s v="16200"/>
    <s v="Formación y perfeccionamiento del personal."/>
    <n v="150000"/>
    <n v="0"/>
    <n v="150000"/>
    <n v="149018"/>
    <n v="23482"/>
    <n v="16982"/>
    <n v="16982"/>
  </r>
  <r>
    <x v="10"/>
    <x v="54"/>
    <x v="54"/>
    <x v="1"/>
    <s v="20"/>
    <s v="202"/>
    <s v="Arrendamientos de edificios y otras construcciones."/>
    <n v="5000"/>
    <n v="0"/>
    <n v="5000"/>
    <n v="2479.8000000000002"/>
    <n v="2479.8000000000002"/>
    <n v="323.39999999999998"/>
    <n v="323.39999999999998"/>
  </r>
  <r>
    <x v="10"/>
    <x v="54"/>
    <x v="54"/>
    <x v="1"/>
    <s v="20"/>
    <s v="204"/>
    <s v="Arrendamientos de material de transporte."/>
    <n v="335000"/>
    <n v="0"/>
    <n v="335000"/>
    <n v="249236.29"/>
    <n v="248272.53"/>
    <n v="29933.71"/>
    <n v="22318.29"/>
  </r>
  <r>
    <x v="10"/>
    <x v="54"/>
    <x v="54"/>
    <x v="1"/>
    <s v="20"/>
    <s v="206"/>
    <s v="Arrendamientos de equipos para procesos de información."/>
    <n v="0"/>
    <n v="0"/>
    <n v="0"/>
    <n v="2178"/>
    <n v="2178"/>
    <n v="0"/>
    <n v="0"/>
  </r>
  <r>
    <x v="10"/>
    <x v="54"/>
    <x v="54"/>
    <x v="1"/>
    <s v="21"/>
    <s v="212"/>
    <s v="Reparación de edificios y otras construcciones."/>
    <n v="15000"/>
    <n v="0"/>
    <n v="15000"/>
    <n v="9263.25"/>
    <n v="9263.25"/>
    <n v="889.35"/>
    <n v="889.35"/>
  </r>
  <r>
    <x v="10"/>
    <x v="54"/>
    <x v="54"/>
    <x v="1"/>
    <s v="21"/>
    <s v="213"/>
    <s v="Reparación de maquinaria, instalaciones técnicas y utillaje."/>
    <n v="125000"/>
    <n v="0"/>
    <n v="125000"/>
    <n v="125503.96"/>
    <n v="113641.59"/>
    <n v="40935.599999999999"/>
    <n v="40887.300000000003"/>
  </r>
  <r>
    <x v="10"/>
    <x v="54"/>
    <x v="54"/>
    <x v="1"/>
    <s v="21"/>
    <s v="214"/>
    <s v="Reparación de elementos de transporte."/>
    <n v="110000"/>
    <n v="0"/>
    <n v="110000"/>
    <n v="98556.59"/>
    <n v="73154.59"/>
    <n v="68523.06"/>
    <n v="63664.47"/>
  </r>
  <r>
    <x v="10"/>
    <x v="54"/>
    <x v="54"/>
    <x v="1"/>
    <s v="22"/>
    <s v="22100"/>
    <s v="Energía eléctrica."/>
    <n v="110000"/>
    <n v="0"/>
    <n v="110000"/>
    <n v="95000"/>
    <n v="95000"/>
    <n v="37425.269999999997"/>
    <n v="37425.269999999997"/>
  </r>
  <r>
    <x v="10"/>
    <x v="54"/>
    <x v="54"/>
    <x v="1"/>
    <s v="22"/>
    <s v="22101"/>
    <s v="Agua."/>
    <n v="1000"/>
    <n v="0"/>
    <n v="1000"/>
    <n v="1226.6099999999999"/>
    <n v="1226.6099999999999"/>
    <n v="1226.6099999999999"/>
    <n v="0"/>
  </r>
  <r>
    <x v="10"/>
    <x v="54"/>
    <x v="54"/>
    <x v="1"/>
    <s v="22"/>
    <s v="22102"/>
    <s v="Gas."/>
    <n v="80000"/>
    <n v="0"/>
    <n v="80000"/>
    <n v="63295.98"/>
    <n v="63295.98"/>
    <n v="60184.72"/>
    <n v="56963.29"/>
  </r>
  <r>
    <x v="10"/>
    <x v="54"/>
    <x v="54"/>
    <x v="1"/>
    <s v="22"/>
    <s v="22103"/>
    <s v="Combustibles y carburantes."/>
    <n v="170000"/>
    <n v="0"/>
    <n v="170000"/>
    <n v="153800.60999999999"/>
    <n v="153800.60999999999"/>
    <n v="90301.63"/>
    <n v="83882.149999999994"/>
  </r>
  <r>
    <x v="10"/>
    <x v="54"/>
    <x v="54"/>
    <x v="1"/>
    <s v="22"/>
    <s v="22104"/>
    <s v="Vestuario."/>
    <n v="370000"/>
    <n v="0"/>
    <n v="370000"/>
    <n v="345088.92"/>
    <n v="345088.92"/>
    <n v="41756.6"/>
    <n v="41756.6"/>
  </r>
  <r>
    <x v="10"/>
    <x v="54"/>
    <x v="54"/>
    <x v="1"/>
    <s v="22"/>
    <s v="22106"/>
    <s v="Productos farmacéuticos y material sanitario."/>
    <n v="1000"/>
    <n v="0"/>
    <n v="1000"/>
    <n v="0"/>
    <n v="0"/>
    <n v="0"/>
    <n v="0"/>
  </r>
  <r>
    <x v="10"/>
    <x v="54"/>
    <x v="54"/>
    <x v="1"/>
    <s v="22"/>
    <s v="22110"/>
    <s v="Productos de limpieza y aseo."/>
    <n v="1000"/>
    <n v="0"/>
    <n v="1000"/>
    <n v="0"/>
    <n v="0"/>
    <n v="0"/>
    <n v="0"/>
  </r>
  <r>
    <x v="10"/>
    <x v="54"/>
    <x v="54"/>
    <x v="1"/>
    <s v="22"/>
    <s v="22199"/>
    <s v="Otros suministros."/>
    <n v="60000"/>
    <n v="0"/>
    <n v="60000"/>
    <n v="36806.629999999997"/>
    <n v="28540.61"/>
    <n v="22430.69"/>
    <n v="14627.84"/>
  </r>
  <r>
    <x v="10"/>
    <x v="54"/>
    <x v="54"/>
    <x v="1"/>
    <s v="22"/>
    <s v="22200"/>
    <s v="Servicios de Telecomunicaciones."/>
    <n v="17000"/>
    <n v="0"/>
    <n v="17000"/>
    <n v="350"/>
    <n v="350"/>
    <n v="181.5"/>
    <n v="181.5"/>
  </r>
  <r>
    <x v="10"/>
    <x v="54"/>
    <x v="54"/>
    <x v="1"/>
    <s v="22"/>
    <s v="223"/>
    <s v="Transportes."/>
    <n v="500"/>
    <n v="0"/>
    <n v="500"/>
    <n v="518"/>
    <n v="518"/>
    <n v="121.56"/>
    <n v="74.709999999999994"/>
  </r>
  <r>
    <x v="10"/>
    <x v="54"/>
    <x v="54"/>
    <x v="1"/>
    <s v="22"/>
    <s v="224"/>
    <s v="Primas de seguros."/>
    <n v="1000"/>
    <n v="0"/>
    <n v="1000"/>
    <n v="688.26"/>
    <n v="688.26"/>
    <n v="688.26"/>
    <n v="0"/>
  </r>
  <r>
    <x v="10"/>
    <x v="54"/>
    <x v="54"/>
    <x v="1"/>
    <s v="22"/>
    <s v="225"/>
    <s v="Tributos."/>
    <n v="6000"/>
    <n v="0"/>
    <n v="6000"/>
    <n v="2183.66"/>
    <n v="2183.66"/>
    <n v="2183.66"/>
    <n v="2183.66"/>
  </r>
  <r>
    <x v="10"/>
    <x v="54"/>
    <x v="54"/>
    <x v="1"/>
    <s v="22"/>
    <s v="22601"/>
    <s v="Atenciones protocolarias y representativas."/>
    <n v="8000"/>
    <n v="0"/>
    <n v="8000"/>
    <n v="0"/>
    <n v="0"/>
    <n v="0"/>
    <n v="0"/>
  </r>
  <r>
    <x v="10"/>
    <x v="54"/>
    <x v="54"/>
    <x v="1"/>
    <s v="22"/>
    <s v="22602"/>
    <s v="Publicidad y propaganda."/>
    <n v="5000"/>
    <n v="0"/>
    <n v="5000"/>
    <n v="0"/>
    <n v="0"/>
    <n v="0"/>
    <n v="0"/>
  </r>
  <r>
    <x v="10"/>
    <x v="54"/>
    <x v="54"/>
    <x v="1"/>
    <s v="22"/>
    <s v="22604"/>
    <s v="Jurídicos, contenciosos."/>
    <n v="1000"/>
    <n v="0"/>
    <n v="1000"/>
    <n v="300"/>
    <n v="300"/>
    <n v="300"/>
    <n v="300"/>
  </r>
  <r>
    <x v="10"/>
    <x v="54"/>
    <x v="54"/>
    <x v="1"/>
    <s v="22"/>
    <s v="22699"/>
    <s v="Otros gastos diversos"/>
    <n v="30000"/>
    <n v="0"/>
    <n v="30000"/>
    <n v="29584.720000000001"/>
    <n v="24669.24"/>
    <n v="16934.68"/>
    <n v="16934.68"/>
  </r>
  <r>
    <x v="10"/>
    <x v="54"/>
    <x v="54"/>
    <x v="1"/>
    <s v="22"/>
    <s v="22700"/>
    <s v="Limpieza y aseo."/>
    <n v="140000"/>
    <n v="0"/>
    <n v="140000"/>
    <n v="131496.69"/>
    <n v="131496.69"/>
    <n v="54790.25"/>
    <n v="43832.2"/>
  </r>
  <r>
    <x v="10"/>
    <x v="54"/>
    <x v="54"/>
    <x v="1"/>
    <s v="22"/>
    <s v="22701"/>
    <s v="Seguridad."/>
    <n v="900000"/>
    <n v="0"/>
    <n v="900000"/>
    <n v="878690.39"/>
    <n v="878690.39"/>
    <n v="294693.96000000002"/>
    <n v="246352.09"/>
  </r>
  <r>
    <x v="10"/>
    <x v="54"/>
    <x v="54"/>
    <x v="1"/>
    <s v="22"/>
    <s v="22706"/>
    <s v="Estudios y trabajos técnicos."/>
    <n v="27500"/>
    <n v="0"/>
    <n v="27500"/>
    <n v="2582.14"/>
    <n v="2582.14"/>
    <n v="0"/>
    <n v="0"/>
  </r>
  <r>
    <x v="10"/>
    <x v="54"/>
    <x v="54"/>
    <x v="1"/>
    <s v="22"/>
    <s v="22799"/>
    <s v="Otros trabajos realizados por otras empresas y profes."/>
    <n v="550000"/>
    <n v="0"/>
    <n v="550000"/>
    <n v="444611.8"/>
    <n v="444611.8"/>
    <n v="217918.3"/>
    <n v="186458.3"/>
  </r>
  <r>
    <x v="10"/>
    <x v="54"/>
    <x v="54"/>
    <x v="1"/>
    <s v="23"/>
    <s v="23020"/>
    <s v="Dietas del personal no directivo"/>
    <n v="20000"/>
    <n v="0"/>
    <n v="20000"/>
    <n v="6792.26"/>
    <n v="6792.26"/>
    <n v="6792.26"/>
    <n v="6717.46"/>
  </r>
  <r>
    <x v="10"/>
    <x v="54"/>
    <x v="54"/>
    <x v="1"/>
    <s v="23"/>
    <s v="23120"/>
    <s v="Locomoción del personal no directivo."/>
    <n v="4000"/>
    <n v="0"/>
    <n v="4000"/>
    <n v="909.35"/>
    <n v="909.35"/>
    <n v="909.35"/>
    <n v="909.35"/>
  </r>
  <r>
    <x v="10"/>
    <x v="54"/>
    <x v="54"/>
    <x v="1"/>
    <s v="23"/>
    <s v="233"/>
    <s v="Otras indemnizaciones."/>
    <n v="0"/>
    <n v="0"/>
    <n v="0"/>
    <n v="0"/>
    <n v="0"/>
    <n v="0"/>
    <n v="0"/>
  </r>
  <r>
    <x v="10"/>
    <x v="54"/>
    <x v="54"/>
    <x v="2"/>
    <s v="48"/>
    <s v="48901"/>
    <s v="Transf. Club Deportivo APVA (Atletismo Policía Valladolid)"/>
    <n v="3500"/>
    <n v="0"/>
    <n v="3500"/>
    <n v="0"/>
    <n v="0"/>
    <n v="0"/>
    <n v="0"/>
  </r>
  <r>
    <x v="10"/>
    <x v="54"/>
    <x v="54"/>
    <x v="3"/>
    <s v="60"/>
    <s v="609"/>
    <s v="Otras invers nuevas en infraest y bienes dest al uso gral"/>
    <n v="0"/>
    <n v="18000"/>
    <n v="18000"/>
    <n v="0"/>
    <n v="0"/>
    <n v="0"/>
    <n v="0"/>
  </r>
  <r>
    <x v="10"/>
    <x v="54"/>
    <x v="54"/>
    <x v="3"/>
    <s v="62"/>
    <s v="623"/>
    <s v="Maquinaria, instalaciones técnicas y utillaje."/>
    <n v="2498"/>
    <n v="0"/>
    <n v="2498"/>
    <n v="2497.4"/>
    <n v="2497.4"/>
    <n v="2497.4"/>
    <n v="2497.4"/>
  </r>
  <r>
    <x v="10"/>
    <x v="54"/>
    <x v="54"/>
    <x v="3"/>
    <s v="62"/>
    <s v="626"/>
    <s v="Equipos para procesos de información."/>
    <n v="303903"/>
    <n v="2141.8000000000002"/>
    <n v="306044.79999999999"/>
    <n v="303902.45"/>
    <n v="0"/>
    <n v="0"/>
    <n v="0"/>
  </r>
  <r>
    <x v="10"/>
    <x v="54"/>
    <x v="54"/>
    <x v="3"/>
    <s v="62"/>
    <s v="629"/>
    <s v="Otras inv nuevas asoc al funcionam operativo de los serv"/>
    <n v="35000"/>
    <n v="0"/>
    <n v="35000"/>
    <n v="35000"/>
    <n v="35000"/>
    <n v="18997"/>
    <n v="18997"/>
  </r>
  <r>
    <x v="10"/>
    <x v="54"/>
    <x v="54"/>
    <x v="3"/>
    <s v="63"/>
    <s v="632"/>
    <s v="Edificios y otras construcciones."/>
    <n v="0"/>
    <n v="143751"/>
    <n v="143751"/>
    <n v="143751"/>
    <n v="143751"/>
    <n v="124391.12"/>
    <n v="124391.12"/>
  </r>
  <r>
    <x v="10"/>
    <x v="54"/>
    <x v="54"/>
    <x v="3"/>
    <s v="64"/>
    <s v="641"/>
    <s v="Gastos en aplicaciones informáticas."/>
    <n v="223082"/>
    <n v="458155.87"/>
    <n v="681237.87"/>
    <n v="472542.52"/>
    <n v="472542.52"/>
    <n v="53844.2"/>
    <n v="53844.2"/>
  </r>
  <r>
    <x v="10"/>
    <x v="55"/>
    <x v="55"/>
    <x v="0"/>
    <s v="12"/>
    <s v="12001"/>
    <s v="Sueldos del Grupo A2."/>
    <n v="14847"/>
    <n v="0"/>
    <n v="14847"/>
    <n v="0"/>
    <n v="0"/>
    <n v="0"/>
    <n v="0"/>
  </r>
  <r>
    <x v="10"/>
    <x v="55"/>
    <x v="55"/>
    <x v="0"/>
    <s v="12"/>
    <s v="12100"/>
    <s v="Complemento de destino."/>
    <n v="9388"/>
    <n v="0"/>
    <n v="9388"/>
    <n v="0"/>
    <n v="0"/>
    <n v="0"/>
    <n v="0"/>
  </r>
  <r>
    <x v="10"/>
    <x v="55"/>
    <x v="55"/>
    <x v="0"/>
    <s v="12"/>
    <s v="12101"/>
    <s v="Complemento específico."/>
    <n v="26403"/>
    <n v="0"/>
    <n v="26403"/>
    <n v="0"/>
    <n v="0"/>
    <n v="0"/>
    <n v="0"/>
  </r>
  <r>
    <x v="10"/>
    <x v="55"/>
    <x v="55"/>
    <x v="0"/>
    <s v="15"/>
    <s v="151"/>
    <s v="Gratificaciones."/>
    <n v="5000"/>
    <n v="0"/>
    <n v="5000"/>
    <n v="3000"/>
    <n v="3000"/>
    <n v="0"/>
    <n v="0"/>
  </r>
  <r>
    <x v="10"/>
    <x v="55"/>
    <x v="55"/>
    <x v="1"/>
    <s v="22"/>
    <s v="224"/>
    <s v="Primas de seguros."/>
    <n v="2550"/>
    <n v="0"/>
    <n v="2550"/>
    <n v="2021.34"/>
    <n v="2021.34"/>
    <n v="2021.34"/>
    <n v="2021.34"/>
  </r>
  <r>
    <x v="10"/>
    <x v="55"/>
    <x v="55"/>
    <x v="2"/>
    <s v="48"/>
    <s v="48986"/>
    <s v="Transf. Oficina provincial de Cruz Roja"/>
    <n v="17500"/>
    <n v="0"/>
    <n v="17500"/>
    <n v="17500"/>
    <n v="17500"/>
    <n v="17500"/>
    <n v="0"/>
  </r>
  <r>
    <x v="10"/>
    <x v="55"/>
    <x v="55"/>
    <x v="2"/>
    <s v="48"/>
    <s v="48987"/>
    <s v="Transf. Asociación de Salvamento y Rescate"/>
    <n v="7500"/>
    <n v="0"/>
    <n v="7500"/>
    <n v="7500"/>
    <n v="7500"/>
    <n v="7500"/>
    <n v="0"/>
  </r>
  <r>
    <x v="10"/>
    <x v="55"/>
    <x v="55"/>
    <x v="2"/>
    <s v="48"/>
    <s v="48988"/>
    <s v="Transf. Asociación P. de Colaboradores de Protección Civil"/>
    <n v="10000"/>
    <n v="0"/>
    <n v="10000"/>
    <n v="10000"/>
    <n v="10000"/>
    <n v="10000"/>
    <n v="0"/>
  </r>
  <r>
    <x v="10"/>
    <x v="56"/>
    <x v="56"/>
    <x v="0"/>
    <s v="12"/>
    <s v="12000"/>
    <s v="Sueldos del Grupo A1."/>
    <n v="16885"/>
    <n v="0"/>
    <n v="16885"/>
    <n v="16884"/>
    <n v="16884"/>
    <n v="8524.86"/>
    <n v="8524.86"/>
  </r>
  <r>
    <x v="10"/>
    <x v="56"/>
    <x v="56"/>
    <x v="0"/>
    <s v="12"/>
    <s v="12001"/>
    <s v="Sueldos del Grupo A2."/>
    <n v="207864"/>
    <n v="0"/>
    <n v="207864"/>
    <n v="59389"/>
    <n v="59389"/>
    <n v="29094.14"/>
    <n v="29094.14"/>
  </r>
  <r>
    <x v="10"/>
    <x v="56"/>
    <x v="56"/>
    <x v="0"/>
    <s v="12"/>
    <s v="12003"/>
    <s v="Sueldos del Grupo C1."/>
    <n v="1981843"/>
    <n v="0"/>
    <n v="1981843"/>
    <n v="1687124"/>
    <n v="1687124"/>
    <n v="802011.97"/>
    <n v="802011.97"/>
  </r>
  <r>
    <x v="10"/>
    <x v="56"/>
    <x v="56"/>
    <x v="0"/>
    <s v="12"/>
    <s v="12004"/>
    <s v="Sueldos del Grupo C2."/>
    <n v="43754"/>
    <n v="0"/>
    <n v="43754"/>
    <n v="43753"/>
    <n v="43753"/>
    <n v="22167.08"/>
    <n v="22167.08"/>
  </r>
  <r>
    <x v="10"/>
    <x v="56"/>
    <x v="56"/>
    <x v="0"/>
    <s v="12"/>
    <s v="12006"/>
    <s v="Trienios."/>
    <n v="391899"/>
    <n v="0"/>
    <n v="391899"/>
    <n v="391899"/>
    <n v="391899"/>
    <n v="185807.43"/>
    <n v="185807.43"/>
  </r>
  <r>
    <x v="10"/>
    <x v="56"/>
    <x v="56"/>
    <x v="0"/>
    <s v="12"/>
    <s v="12100"/>
    <s v="Complemento de destino."/>
    <n v="1236069"/>
    <n v="0"/>
    <n v="1236069"/>
    <n v="988281"/>
    <n v="988281"/>
    <n v="546052.52"/>
    <n v="546052.52"/>
  </r>
  <r>
    <x v="10"/>
    <x v="56"/>
    <x v="56"/>
    <x v="0"/>
    <s v="12"/>
    <s v="12101"/>
    <s v="Complemento específico."/>
    <n v="3798098"/>
    <n v="0"/>
    <n v="3798098"/>
    <n v="3075431.22"/>
    <n v="3075431.22"/>
    <n v="1743286.7"/>
    <n v="1743286.7"/>
  </r>
  <r>
    <x v="10"/>
    <x v="56"/>
    <x v="56"/>
    <x v="0"/>
    <s v="12"/>
    <s v="12103"/>
    <s v="Otros complementos."/>
    <n v="181017"/>
    <n v="0"/>
    <n v="181017"/>
    <n v="198157.75"/>
    <n v="198157.75"/>
    <n v="102471.28"/>
    <n v="102471.28"/>
  </r>
  <r>
    <x v="10"/>
    <x v="56"/>
    <x v="56"/>
    <x v="0"/>
    <s v="12"/>
    <s v="124"/>
    <s v="Retrib. de funcionarios en prácticas."/>
    <n v="0"/>
    <n v="0"/>
    <n v="0"/>
    <n v="27000"/>
    <n v="27000"/>
    <n v="14814.36"/>
    <n v="14814.36"/>
  </r>
  <r>
    <x v="10"/>
    <x v="56"/>
    <x v="56"/>
    <x v="0"/>
    <s v="15"/>
    <s v="150"/>
    <s v="Productividad."/>
    <n v="370000"/>
    <n v="0"/>
    <n v="370000"/>
    <n v="366783.42"/>
    <n v="366783.42"/>
    <n v="267936"/>
    <n v="267936"/>
  </r>
  <r>
    <x v="10"/>
    <x v="56"/>
    <x v="56"/>
    <x v="0"/>
    <s v="15"/>
    <s v="151"/>
    <s v="Gratificaciones."/>
    <n v="400000"/>
    <n v="0"/>
    <n v="400000"/>
    <n v="397184.84"/>
    <n v="397184.84"/>
    <n v="396326.53"/>
    <n v="396326.53"/>
  </r>
  <r>
    <x v="10"/>
    <x v="56"/>
    <x v="56"/>
    <x v="0"/>
    <s v="16"/>
    <s v="16200"/>
    <s v="Formación y perfeccionamiento del personal."/>
    <n v="80000"/>
    <n v="0"/>
    <n v="80000"/>
    <n v="79978"/>
    <n v="2178"/>
    <n v="2178"/>
    <n v="2178"/>
  </r>
  <r>
    <x v="10"/>
    <x v="56"/>
    <x v="56"/>
    <x v="1"/>
    <s v="20"/>
    <s v="203"/>
    <s v="Arrendamientos de maquinaria, instalaciones y utillaje."/>
    <n v="1700"/>
    <n v="0"/>
    <n v="1700"/>
    <n v="0"/>
    <n v="0"/>
    <n v="0"/>
    <n v="0"/>
  </r>
  <r>
    <x v="10"/>
    <x v="56"/>
    <x v="56"/>
    <x v="1"/>
    <s v="20"/>
    <s v="204"/>
    <s v="Arrendamientos de material de transporte."/>
    <n v="1500"/>
    <n v="0"/>
    <n v="1500"/>
    <n v="0"/>
    <n v="0"/>
    <n v="0"/>
    <n v="0"/>
  </r>
  <r>
    <x v="10"/>
    <x v="56"/>
    <x v="56"/>
    <x v="1"/>
    <s v="21"/>
    <s v="212"/>
    <s v="Reparación de edificios y otras construcciones."/>
    <n v="988"/>
    <n v="0"/>
    <n v="988"/>
    <n v="0"/>
    <n v="0"/>
    <n v="0"/>
    <n v="0"/>
  </r>
  <r>
    <x v="10"/>
    <x v="56"/>
    <x v="56"/>
    <x v="1"/>
    <s v="21"/>
    <s v="213"/>
    <s v="Reparación de maquinaria, instalaciones técnicas y utillaje."/>
    <n v="149099"/>
    <n v="-10000"/>
    <n v="139099"/>
    <n v="121082.74"/>
    <n v="116693.79"/>
    <n v="21342.11"/>
    <n v="10687.23"/>
  </r>
  <r>
    <x v="10"/>
    <x v="56"/>
    <x v="56"/>
    <x v="1"/>
    <s v="21"/>
    <s v="214"/>
    <s v="Reparación de elementos de transporte."/>
    <n v="50000"/>
    <n v="0"/>
    <n v="50000"/>
    <n v="67605.19"/>
    <n v="52770.85"/>
    <n v="7437.26"/>
    <n v="7437.26"/>
  </r>
  <r>
    <x v="10"/>
    <x v="56"/>
    <x v="56"/>
    <x v="1"/>
    <s v="22"/>
    <s v="22100"/>
    <s v="Energía eléctrica."/>
    <n v="30000"/>
    <n v="0"/>
    <n v="30000"/>
    <n v="38000"/>
    <n v="38000"/>
    <n v="14239.69"/>
    <n v="14239.69"/>
  </r>
  <r>
    <x v="10"/>
    <x v="56"/>
    <x v="56"/>
    <x v="1"/>
    <s v="22"/>
    <s v="22102"/>
    <s v="Gas."/>
    <n v="40000"/>
    <n v="0"/>
    <n v="40000"/>
    <n v="30000"/>
    <n v="30000"/>
    <n v="21784.75"/>
    <n v="20592.939999999999"/>
  </r>
  <r>
    <x v="10"/>
    <x v="56"/>
    <x v="56"/>
    <x v="1"/>
    <s v="22"/>
    <s v="22103"/>
    <s v="Combustibles y carburantes."/>
    <n v="25000"/>
    <n v="0"/>
    <n v="25000"/>
    <n v="21611.62"/>
    <n v="21611.62"/>
    <n v="2321.9"/>
    <n v="165.62"/>
  </r>
  <r>
    <x v="10"/>
    <x v="56"/>
    <x v="56"/>
    <x v="1"/>
    <s v="22"/>
    <s v="22104"/>
    <s v="Vestuario."/>
    <n v="100000"/>
    <n v="0"/>
    <n v="100000"/>
    <n v="90404.91"/>
    <n v="90404.91"/>
    <n v="38504.379999999997"/>
    <n v="36544.18"/>
  </r>
  <r>
    <x v="10"/>
    <x v="56"/>
    <x v="56"/>
    <x v="1"/>
    <s v="22"/>
    <s v="22106"/>
    <s v="Productos farmacéuticos y material sanitario."/>
    <n v="384"/>
    <n v="0"/>
    <n v="384"/>
    <n v="0"/>
    <n v="0"/>
    <n v="0"/>
    <n v="0"/>
  </r>
  <r>
    <x v="10"/>
    <x v="56"/>
    <x v="56"/>
    <x v="1"/>
    <s v="22"/>
    <s v="22110"/>
    <s v="Productos de limpieza y aseo."/>
    <n v="2881"/>
    <n v="0"/>
    <n v="2881"/>
    <n v="0"/>
    <n v="0"/>
    <n v="0"/>
    <n v="0"/>
  </r>
  <r>
    <x v="10"/>
    <x v="56"/>
    <x v="56"/>
    <x v="1"/>
    <s v="22"/>
    <s v="22199"/>
    <s v="Otros suministros."/>
    <n v="30000"/>
    <n v="0"/>
    <n v="30000"/>
    <n v="58194.03"/>
    <n v="33214.21"/>
    <n v="23550.14"/>
    <n v="21008.21"/>
  </r>
  <r>
    <x v="10"/>
    <x v="56"/>
    <x v="56"/>
    <x v="1"/>
    <s v="22"/>
    <s v="22200"/>
    <s v="Servicios de Telecomunicaciones."/>
    <n v="2060"/>
    <n v="0"/>
    <n v="2060"/>
    <n v="0"/>
    <n v="0"/>
    <n v="0"/>
    <n v="0"/>
  </r>
  <r>
    <x v="10"/>
    <x v="56"/>
    <x v="56"/>
    <x v="1"/>
    <s v="22"/>
    <s v="224"/>
    <s v="Primas de seguros."/>
    <n v="406"/>
    <n v="0"/>
    <n v="406"/>
    <n v="0"/>
    <n v="0"/>
    <n v="0"/>
    <n v="0"/>
  </r>
  <r>
    <x v="10"/>
    <x v="56"/>
    <x v="56"/>
    <x v="1"/>
    <s v="22"/>
    <s v="225"/>
    <s v="Tributos."/>
    <n v="3000"/>
    <n v="0"/>
    <n v="3000"/>
    <n v="2500"/>
    <n v="2500"/>
    <n v="957.98"/>
    <n v="957.98"/>
  </r>
  <r>
    <x v="10"/>
    <x v="56"/>
    <x v="56"/>
    <x v="1"/>
    <s v="22"/>
    <s v="22602"/>
    <s v="Publicidad y propaganda."/>
    <n v="1500"/>
    <n v="0"/>
    <n v="1500"/>
    <n v="0"/>
    <n v="0"/>
    <n v="0"/>
    <n v="0"/>
  </r>
  <r>
    <x v="10"/>
    <x v="56"/>
    <x v="56"/>
    <x v="1"/>
    <s v="22"/>
    <s v="22609"/>
    <s v="Actividades culturales y deportivas"/>
    <n v="500"/>
    <n v="0"/>
    <n v="500"/>
    <n v="0"/>
    <n v="0"/>
    <n v="0"/>
    <n v="0"/>
  </r>
  <r>
    <x v="10"/>
    <x v="56"/>
    <x v="56"/>
    <x v="1"/>
    <s v="22"/>
    <s v="22699"/>
    <s v="Otros gastos diversos"/>
    <n v="15000"/>
    <n v="30000"/>
    <n v="45000"/>
    <n v="25983.78"/>
    <n v="10983.78"/>
    <n v="10983.78"/>
    <n v="10983.78"/>
  </r>
  <r>
    <x v="10"/>
    <x v="56"/>
    <x v="56"/>
    <x v="1"/>
    <s v="22"/>
    <s v="22700"/>
    <s v="Limpieza y aseo."/>
    <n v="65000"/>
    <n v="0"/>
    <n v="65000"/>
    <n v="62149.84"/>
    <n v="62149.84"/>
    <n v="20716.599999999999"/>
    <n v="20716.599999999999"/>
  </r>
  <r>
    <x v="10"/>
    <x v="56"/>
    <x v="56"/>
    <x v="1"/>
    <s v="23"/>
    <s v="23020"/>
    <s v="Dietas del personal no directivo"/>
    <n v="480"/>
    <n v="0"/>
    <n v="480"/>
    <n v="0"/>
    <n v="0"/>
    <n v="0"/>
    <n v="0"/>
  </r>
  <r>
    <x v="10"/>
    <x v="56"/>
    <x v="56"/>
    <x v="1"/>
    <s v="23"/>
    <s v="23120"/>
    <s v="Locomoción del personal no directivo."/>
    <n v="480"/>
    <n v="0"/>
    <n v="480"/>
    <n v="0"/>
    <n v="0"/>
    <n v="0"/>
    <n v="0"/>
  </r>
  <r>
    <x v="10"/>
    <x v="56"/>
    <x v="56"/>
    <x v="2"/>
    <s v="48"/>
    <s v="48902"/>
    <s v="Transf. Club Deportivo Bomberos Valladolid"/>
    <n v="7000"/>
    <n v="0"/>
    <n v="7000"/>
    <n v="0"/>
    <n v="0"/>
    <n v="0"/>
    <n v="0"/>
  </r>
  <r>
    <x v="10"/>
    <x v="56"/>
    <x v="56"/>
    <x v="3"/>
    <s v="62"/>
    <s v="623"/>
    <s v="Maquinaria, instalaciones técnicas y utillaje."/>
    <n v="235670"/>
    <n v="307816.62"/>
    <n v="543486.62"/>
    <n v="222162.53"/>
    <n v="46717.37"/>
    <n v="4489.58"/>
    <n v="4489.58"/>
  </r>
  <r>
    <x v="10"/>
    <x v="56"/>
    <x v="56"/>
    <x v="3"/>
    <s v="62"/>
    <s v="624"/>
    <s v="Elementos de transporte."/>
    <n v="838276"/>
    <n v="23056.65"/>
    <n v="861332.65"/>
    <n v="852874.43"/>
    <n v="842589.43"/>
    <n v="4393.3900000000003"/>
    <n v="4393.3900000000003"/>
  </r>
  <r>
    <x v="10"/>
    <x v="56"/>
    <x v="56"/>
    <x v="3"/>
    <s v="62"/>
    <s v="626"/>
    <s v="Equipos para procesos de información."/>
    <n v="0"/>
    <n v="0"/>
    <n v="0"/>
    <n v="0"/>
    <n v="0"/>
    <n v="0"/>
    <n v="0"/>
  </r>
  <r>
    <x v="10"/>
    <x v="56"/>
    <x v="56"/>
    <x v="3"/>
    <s v="63"/>
    <s v="632"/>
    <s v="Edificios y otras construcciones."/>
    <n v="0"/>
    <n v="40000"/>
    <n v="40000"/>
    <n v="38687.31"/>
    <n v="38687.31"/>
    <n v="38687.31"/>
    <n v="38236"/>
  </r>
  <r>
    <x v="10"/>
    <x v="56"/>
    <x v="56"/>
    <x v="3"/>
    <s v="63"/>
    <s v="633"/>
    <s v="Maquinaria, instalaciones técnicas y utillaje."/>
    <n v="0"/>
    <n v="21136.02"/>
    <n v="21136.02"/>
    <n v="21136.02"/>
    <n v="21136.02"/>
    <n v="0"/>
    <n v="0"/>
  </r>
  <r>
    <x v="10"/>
    <x v="57"/>
    <x v="57"/>
    <x v="0"/>
    <s v="12"/>
    <s v="12001"/>
    <s v="Sueldos del Grupo A2."/>
    <n v="14847"/>
    <n v="0"/>
    <n v="14847"/>
    <n v="14847"/>
    <n v="14847"/>
    <n v="3338.16"/>
    <n v="3338.16"/>
  </r>
  <r>
    <x v="10"/>
    <x v="57"/>
    <x v="57"/>
    <x v="0"/>
    <s v="12"/>
    <s v="12003"/>
    <s v="Sueldos del Grupo C1."/>
    <n v="11372"/>
    <n v="0"/>
    <n v="11372"/>
    <n v="11371"/>
    <n v="11371"/>
    <n v="5741.37"/>
    <n v="5741.37"/>
  </r>
  <r>
    <x v="10"/>
    <x v="57"/>
    <x v="57"/>
    <x v="0"/>
    <s v="12"/>
    <s v="12004"/>
    <s v="Sueldos del Grupo C2."/>
    <n v="28916"/>
    <n v="0"/>
    <n v="28916"/>
    <n v="28916"/>
    <n v="28916"/>
    <n v="16755.580000000002"/>
    <n v="16755.580000000002"/>
  </r>
  <r>
    <x v="10"/>
    <x v="57"/>
    <x v="57"/>
    <x v="0"/>
    <s v="12"/>
    <s v="12006"/>
    <s v="Trienios."/>
    <n v="1517"/>
    <n v="0"/>
    <n v="1517"/>
    <n v="1517"/>
    <n v="1517"/>
    <n v="747.29"/>
    <n v="747.29"/>
  </r>
  <r>
    <x v="10"/>
    <x v="57"/>
    <x v="57"/>
    <x v="0"/>
    <s v="12"/>
    <s v="12100"/>
    <s v="Complemento de destino."/>
    <n v="28179"/>
    <n v="0"/>
    <n v="28179"/>
    <n v="21097"/>
    <n v="21097"/>
    <n v="13328.34"/>
    <n v="13328.34"/>
  </r>
  <r>
    <x v="10"/>
    <x v="57"/>
    <x v="57"/>
    <x v="0"/>
    <s v="12"/>
    <s v="12101"/>
    <s v="Complemento específico."/>
    <n v="69007"/>
    <n v="0"/>
    <n v="69007"/>
    <n v="51857"/>
    <n v="51857"/>
    <n v="32534.33"/>
    <n v="32534.33"/>
  </r>
  <r>
    <x v="10"/>
    <x v="57"/>
    <x v="57"/>
    <x v="0"/>
    <s v="12"/>
    <s v="12103"/>
    <s v="Otros complementos."/>
    <n v="1255"/>
    <n v="0"/>
    <n v="1255"/>
    <n v="1432.17"/>
    <n v="1432.17"/>
    <n v="945.94"/>
    <n v="945.94"/>
  </r>
  <r>
    <x v="10"/>
    <x v="57"/>
    <x v="57"/>
    <x v="0"/>
    <s v="13"/>
    <s v="13000"/>
    <s v="Retribuciones básicas."/>
    <n v="2663330"/>
    <n v="0"/>
    <n v="2663330"/>
    <n v="2086815"/>
    <n v="2086815"/>
    <n v="962488.26"/>
    <n v="962488.26"/>
  </r>
  <r>
    <x v="10"/>
    <x v="57"/>
    <x v="57"/>
    <x v="0"/>
    <s v="13"/>
    <s v="13001"/>
    <s v="Horas extraordinarias"/>
    <n v="109295"/>
    <n v="0"/>
    <n v="109295"/>
    <n v="68351.87"/>
    <n v="68351.87"/>
    <n v="55504.99"/>
    <n v="55504.99"/>
  </r>
  <r>
    <x v="10"/>
    <x v="57"/>
    <x v="57"/>
    <x v="0"/>
    <s v="13"/>
    <s v="13002"/>
    <s v="Otras remuneraciones."/>
    <n v="3130149"/>
    <n v="0"/>
    <n v="3130149"/>
    <n v="2328322.29"/>
    <n v="2328322.29"/>
    <n v="1372355.32"/>
    <n v="1372355.32"/>
  </r>
  <r>
    <x v="10"/>
    <x v="57"/>
    <x v="57"/>
    <x v="0"/>
    <s v="13"/>
    <s v="131"/>
    <s v="Laboral temporal."/>
    <n v="130000"/>
    <n v="0"/>
    <n v="130000"/>
    <n v="576621.19999999995"/>
    <n v="576621.19999999995"/>
    <n v="574620.49"/>
    <n v="574620.49"/>
  </r>
  <r>
    <x v="10"/>
    <x v="57"/>
    <x v="57"/>
    <x v="0"/>
    <s v="15"/>
    <s v="150"/>
    <s v="Productividad."/>
    <n v="61660"/>
    <n v="0"/>
    <n v="61660"/>
    <n v="61000"/>
    <n v="61000"/>
    <n v="47216.61"/>
    <n v="47216.61"/>
  </r>
  <r>
    <x v="10"/>
    <x v="57"/>
    <x v="57"/>
    <x v="1"/>
    <s v="20"/>
    <s v="202"/>
    <s v="Arrendamientos de edificios y otras construcciones."/>
    <n v="36000"/>
    <n v="0"/>
    <n v="36000"/>
    <n v="0"/>
    <n v="0"/>
    <n v="0"/>
    <n v="0"/>
  </r>
  <r>
    <x v="10"/>
    <x v="57"/>
    <x v="57"/>
    <x v="1"/>
    <s v="20"/>
    <s v="203"/>
    <s v="Arrendamientos de maquinaria, instalaciones y utillaje."/>
    <n v="1000"/>
    <n v="0"/>
    <n v="1000"/>
    <n v="845"/>
    <n v="845"/>
    <n v="322.3"/>
    <n v="322.3"/>
  </r>
  <r>
    <x v="10"/>
    <x v="57"/>
    <x v="57"/>
    <x v="1"/>
    <s v="20"/>
    <s v="204"/>
    <s v="Arrendamientos de material de transporte."/>
    <n v="123000"/>
    <n v="0"/>
    <n v="123000"/>
    <n v="117693.68"/>
    <n v="117693.67"/>
    <n v="7929.59"/>
    <n v="7929.59"/>
  </r>
  <r>
    <x v="10"/>
    <x v="57"/>
    <x v="57"/>
    <x v="1"/>
    <s v="21"/>
    <s v="212"/>
    <s v="Reparación de edificios y otras construcciones."/>
    <n v="45000"/>
    <n v="40000"/>
    <n v="85000"/>
    <n v="80652.22"/>
    <n v="79152.22"/>
    <n v="46929.19"/>
    <n v="46929.19"/>
  </r>
  <r>
    <x v="10"/>
    <x v="57"/>
    <x v="57"/>
    <x v="1"/>
    <s v="21"/>
    <s v="213"/>
    <s v="Reparación de maquinaria, instalaciones técnicas y utillaje."/>
    <n v="30000"/>
    <n v="151850"/>
    <n v="181850"/>
    <n v="46309.08"/>
    <n v="44945.43"/>
    <n v="5522.18"/>
    <n v="5522.18"/>
  </r>
  <r>
    <x v="10"/>
    <x v="57"/>
    <x v="57"/>
    <x v="1"/>
    <s v="21"/>
    <s v="214"/>
    <s v="Reparación de elementos de transporte."/>
    <n v="465000"/>
    <n v="60000"/>
    <n v="525000"/>
    <n v="372530.1"/>
    <n v="251758.66"/>
    <n v="235479.97"/>
    <n v="219616.03"/>
  </r>
  <r>
    <x v="10"/>
    <x v="57"/>
    <x v="57"/>
    <x v="1"/>
    <s v="21"/>
    <s v="219"/>
    <s v="Otro inmovilizado material."/>
    <n v="20000"/>
    <n v="20000"/>
    <n v="40000"/>
    <n v="23667.040000000001"/>
    <n v="23667.040000000001"/>
    <n v="13143.88"/>
    <n v="12017.37"/>
  </r>
  <r>
    <x v="10"/>
    <x v="57"/>
    <x v="57"/>
    <x v="1"/>
    <s v="22"/>
    <s v="22100"/>
    <s v="Energía eléctrica."/>
    <n v="40000"/>
    <n v="0"/>
    <n v="40000"/>
    <n v="38145.65"/>
    <n v="38145.65"/>
    <n v="8343.59"/>
    <n v="8343.59"/>
  </r>
  <r>
    <x v="10"/>
    <x v="57"/>
    <x v="57"/>
    <x v="1"/>
    <s v="22"/>
    <s v="22101"/>
    <s v="Agua."/>
    <n v="12000"/>
    <n v="0"/>
    <n v="12000"/>
    <n v="575.75"/>
    <n v="575.75"/>
    <n v="575.75"/>
    <n v="0"/>
  </r>
  <r>
    <x v="10"/>
    <x v="57"/>
    <x v="57"/>
    <x v="1"/>
    <s v="22"/>
    <s v="22102"/>
    <s v="Gas."/>
    <n v="40000"/>
    <n v="0"/>
    <n v="40000"/>
    <n v="28000"/>
    <n v="28000"/>
    <n v="14258.27"/>
    <n v="14258.27"/>
  </r>
  <r>
    <x v="10"/>
    <x v="57"/>
    <x v="57"/>
    <x v="1"/>
    <s v="22"/>
    <s v="22103"/>
    <s v="Combustibles y carburantes."/>
    <n v="950000"/>
    <n v="0"/>
    <n v="950000"/>
    <n v="852000"/>
    <n v="817339.27"/>
    <n v="202566.52"/>
    <n v="202566.52"/>
  </r>
  <r>
    <x v="10"/>
    <x v="57"/>
    <x v="57"/>
    <x v="1"/>
    <s v="22"/>
    <s v="22104"/>
    <s v="Vestuario."/>
    <n v="170000"/>
    <n v="0"/>
    <n v="170000"/>
    <n v="184549.38"/>
    <n v="51471.89"/>
    <n v="2626.09"/>
    <n v="2626.09"/>
  </r>
  <r>
    <x v="10"/>
    <x v="57"/>
    <x v="57"/>
    <x v="1"/>
    <s v="22"/>
    <s v="22110"/>
    <s v="Productos de limpieza y aseo."/>
    <n v="5000"/>
    <n v="0"/>
    <n v="5000"/>
    <n v="10000"/>
    <n v="2436.94"/>
    <n v="2436.94"/>
    <n v="2436.94"/>
  </r>
  <r>
    <x v="10"/>
    <x v="57"/>
    <x v="57"/>
    <x v="1"/>
    <s v="22"/>
    <s v="22199"/>
    <s v="Otros suministros."/>
    <n v="50000"/>
    <n v="0"/>
    <n v="50000"/>
    <n v="64905.16"/>
    <n v="25229.47"/>
    <n v="24625.33"/>
    <n v="24625.33"/>
  </r>
  <r>
    <x v="10"/>
    <x v="57"/>
    <x v="57"/>
    <x v="1"/>
    <s v="22"/>
    <s v="22203"/>
    <s v="Informáticas."/>
    <n v="26176"/>
    <n v="0"/>
    <n v="26176"/>
    <n v="0"/>
    <n v="0"/>
    <n v="0"/>
    <n v="0"/>
  </r>
  <r>
    <x v="10"/>
    <x v="57"/>
    <x v="57"/>
    <x v="1"/>
    <s v="22"/>
    <s v="225"/>
    <s v="Tributos."/>
    <n v="12000"/>
    <n v="0"/>
    <n v="12000"/>
    <n v="11660.9"/>
    <n v="11660.9"/>
    <n v="3272.64"/>
    <n v="3272.64"/>
  </r>
  <r>
    <x v="10"/>
    <x v="57"/>
    <x v="57"/>
    <x v="1"/>
    <s v="22"/>
    <s v="22699"/>
    <s v="Otros gastos diversos"/>
    <n v="40000"/>
    <n v="0"/>
    <n v="40000"/>
    <n v="180"/>
    <n v="180"/>
    <n v="180"/>
    <n v="180"/>
  </r>
  <r>
    <x v="10"/>
    <x v="57"/>
    <x v="57"/>
    <x v="1"/>
    <s v="22"/>
    <s v="22700"/>
    <s v="Limpieza y aseo."/>
    <n v="981500"/>
    <n v="0"/>
    <n v="981500"/>
    <n v="960584.53"/>
    <n v="960584.53"/>
    <n v="309926.11"/>
    <n v="307120.03000000003"/>
  </r>
  <r>
    <x v="10"/>
    <x v="57"/>
    <x v="57"/>
    <x v="1"/>
    <s v="22"/>
    <s v="22706"/>
    <s v="Estudios y trabajos técnicos."/>
    <n v="48500"/>
    <n v="0"/>
    <n v="48500"/>
    <n v="38758.43"/>
    <n v="38758.43"/>
    <n v="30413.69"/>
    <n v="15893.69"/>
  </r>
  <r>
    <x v="10"/>
    <x v="57"/>
    <x v="57"/>
    <x v="1"/>
    <s v="22"/>
    <s v="22799"/>
    <s v="Otros trabajos realizados por otras empresas y profes."/>
    <n v="485000"/>
    <n v="0"/>
    <n v="485000"/>
    <n v="371144.47"/>
    <n v="330709.23"/>
    <n v="161218.17000000001"/>
    <n v="161218.17000000001"/>
  </r>
  <r>
    <x v="10"/>
    <x v="57"/>
    <x v="57"/>
    <x v="1"/>
    <s v="23"/>
    <s v="23020"/>
    <s v="Dietas del personal no directivo"/>
    <n v="1000"/>
    <n v="0"/>
    <n v="1000"/>
    <n v="0"/>
    <n v="0"/>
    <n v="0"/>
    <n v="0"/>
  </r>
  <r>
    <x v="10"/>
    <x v="57"/>
    <x v="57"/>
    <x v="1"/>
    <s v="23"/>
    <s v="23120"/>
    <s v="Locomoción del personal no directivo."/>
    <n v="1000"/>
    <n v="0"/>
    <n v="1000"/>
    <n v="138.16999999999999"/>
    <n v="138.16999999999999"/>
    <n v="138.16999999999999"/>
    <n v="138.16999999999999"/>
  </r>
  <r>
    <x v="10"/>
    <x v="57"/>
    <x v="57"/>
    <x v="3"/>
    <s v="63"/>
    <s v="634"/>
    <s v="Elementos de transporte."/>
    <n v="1074873"/>
    <n v="604118.34"/>
    <n v="1678991.34"/>
    <n v="1678990.38"/>
    <n v="1669310.38"/>
    <n v="604118.34"/>
    <n v="87725"/>
  </r>
  <r>
    <x v="10"/>
    <x v="57"/>
    <x v="57"/>
    <x v="3"/>
    <s v="64"/>
    <s v="640"/>
    <s v="Gastos en inversiones de carácter inmaterial."/>
    <n v="0"/>
    <n v="0"/>
    <n v="0"/>
    <n v="99999.24"/>
    <n v="99999.24"/>
    <n v="0"/>
    <n v="0"/>
  </r>
  <r>
    <x v="10"/>
    <x v="57"/>
    <x v="57"/>
    <x v="3"/>
    <s v="64"/>
    <s v="641"/>
    <s v="Gastos en aplicaciones informáticas."/>
    <n v="352244"/>
    <n v="0"/>
    <n v="352244"/>
    <n v="252244.76"/>
    <n v="252244.76"/>
    <n v="0"/>
    <n v="0"/>
  </r>
  <r>
    <x v="10"/>
    <x v="58"/>
    <x v="58"/>
    <x v="0"/>
    <s v="12"/>
    <s v="12000"/>
    <s v="Sueldos del Grupo A1."/>
    <n v="33769"/>
    <n v="0"/>
    <n v="33769"/>
    <n v="33769"/>
    <n v="33769"/>
    <n v="10883.29"/>
    <n v="10883.29"/>
  </r>
  <r>
    <x v="10"/>
    <x v="58"/>
    <x v="58"/>
    <x v="0"/>
    <s v="12"/>
    <s v="12003"/>
    <s v="Sueldos del Grupo C1."/>
    <n v="11372"/>
    <n v="0"/>
    <n v="11372"/>
    <n v="11371"/>
    <n v="11371"/>
    <n v="5741.37"/>
    <n v="5741.37"/>
  </r>
  <r>
    <x v="10"/>
    <x v="58"/>
    <x v="58"/>
    <x v="0"/>
    <s v="12"/>
    <s v="12004"/>
    <s v="Sueldos del Grupo C2."/>
    <n v="19278"/>
    <n v="0"/>
    <n v="19278"/>
    <n v="19277"/>
    <n v="19277"/>
    <n v="5058.17"/>
    <n v="5058.17"/>
  </r>
  <r>
    <x v="10"/>
    <x v="58"/>
    <x v="58"/>
    <x v="0"/>
    <s v="12"/>
    <s v="12006"/>
    <s v="Trienios."/>
    <n v="10501"/>
    <n v="0"/>
    <n v="10501"/>
    <n v="10501"/>
    <n v="10501"/>
    <n v="3204.77"/>
    <n v="3204.77"/>
  </r>
  <r>
    <x v="10"/>
    <x v="58"/>
    <x v="58"/>
    <x v="0"/>
    <s v="12"/>
    <s v="12100"/>
    <s v="Complemento de destino."/>
    <n v="37802"/>
    <n v="0"/>
    <n v="37802"/>
    <n v="37802"/>
    <n v="37802"/>
    <n v="11863.8"/>
    <n v="11863.8"/>
  </r>
  <r>
    <x v="10"/>
    <x v="58"/>
    <x v="58"/>
    <x v="0"/>
    <s v="12"/>
    <s v="12101"/>
    <s v="Complemento específico."/>
    <n v="93517"/>
    <n v="0"/>
    <n v="93517"/>
    <n v="93516"/>
    <n v="93516"/>
    <n v="31364.97"/>
    <n v="31364.97"/>
  </r>
  <r>
    <x v="10"/>
    <x v="58"/>
    <x v="58"/>
    <x v="0"/>
    <s v="12"/>
    <s v="12103"/>
    <s v="Otros complementos."/>
    <n v="4255"/>
    <n v="0"/>
    <n v="4255"/>
    <n v="4205.6000000000004"/>
    <n v="4205.6000000000004"/>
    <n v="2721.28"/>
    <n v="2721.28"/>
  </r>
  <r>
    <x v="10"/>
    <x v="58"/>
    <x v="58"/>
    <x v="0"/>
    <s v="13"/>
    <s v="13000"/>
    <s v="Retribuciones básicas."/>
    <n v="4016826"/>
    <n v="0"/>
    <n v="4016826"/>
    <n v="3561645"/>
    <n v="3561645"/>
    <n v="1579113.69"/>
    <n v="1579113.69"/>
  </r>
  <r>
    <x v="10"/>
    <x v="58"/>
    <x v="58"/>
    <x v="0"/>
    <s v="13"/>
    <s v="13001"/>
    <s v="Horas extraordinarias"/>
    <n v="108910"/>
    <n v="0"/>
    <n v="108910"/>
    <n v="91075.12"/>
    <n v="91075.12"/>
    <n v="89892.11"/>
    <n v="89892.11"/>
  </r>
  <r>
    <x v="10"/>
    <x v="58"/>
    <x v="58"/>
    <x v="0"/>
    <s v="13"/>
    <s v="13002"/>
    <s v="Otras remuneraciones."/>
    <n v="4557328"/>
    <n v="0"/>
    <n v="4557328"/>
    <n v="3944395.29"/>
    <n v="3944395.29"/>
    <n v="2259905.15"/>
    <n v="2259905.15"/>
  </r>
  <r>
    <x v="10"/>
    <x v="58"/>
    <x v="58"/>
    <x v="0"/>
    <s v="13"/>
    <s v="131"/>
    <s v="Laboral temporal."/>
    <n v="157830"/>
    <n v="0"/>
    <n v="157830"/>
    <n v="552647"/>
    <n v="552647"/>
    <n v="549159.27"/>
    <n v="549159.27"/>
  </r>
  <r>
    <x v="10"/>
    <x v="58"/>
    <x v="58"/>
    <x v="0"/>
    <s v="15"/>
    <s v="150"/>
    <s v="Productividad."/>
    <n v="107905"/>
    <n v="0"/>
    <n v="107905"/>
    <n v="100000"/>
    <n v="100000"/>
    <n v="41720.089999999997"/>
    <n v="41720.089999999997"/>
  </r>
  <r>
    <x v="10"/>
    <x v="58"/>
    <x v="58"/>
    <x v="1"/>
    <s v="20"/>
    <s v="202"/>
    <s v="Arrendamientos de edificios y otras construcciones."/>
    <n v="15000"/>
    <n v="0"/>
    <n v="15000"/>
    <n v="8779.59"/>
    <n v="8779.59"/>
    <n v="4877.55"/>
    <n v="4877.55"/>
  </r>
  <r>
    <x v="10"/>
    <x v="58"/>
    <x v="58"/>
    <x v="1"/>
    <s v="20"/>
    <s v="204"/>
    <s v="Arrendamientos de material de transporte."/>
    <n v="7000"/>
    <n v="0"/>
    <n v="7000"/>
    <n v="0"/>
    <n v="0"/>
    <n v="0"/>
    <n v="0"/>
  </r>
  <r>
    <x v="10"/>
    <x v="58"/>
    <x v="58"/>
    <x v="1"/>
    <s v="21"/>
    <s v="212"/>
    <s v="Reparación de edificios y otras construcciones."/>
    <n v="12000"/>
    <n v="0"/>
    <n v="12000"/>
    <n v="4025.09"/>
    <n v="3025.09"/>
    <n v="226.27"/>
    <n v="226.27"/>
  </r>
  <r>
    <x v="10"/>
    <x v="58"/>
    <x v="58"/>
    <x v="1"/>
    <s v="21"/>
    <s v="213"/>
    <s v="Reparación de maquinaria, instalaciones técnicas y utillaje."/>
    <n v="8000"/>
    <n v="0"/>
    <n v="8000"/>
    <n v="2127.1999999999998"/>
    <n v="2127.1999999999998"/>
    <n v="1063.5899999999999"/>
    <n v="1063.5899999999999"/>
  </r>
  <r>
    <x v="10"/>
    <x v="58"/>
    <x v="58"/>
    <x v="1"/>
    <s v="21"/>
    <s v="214"/>
    <s v="Reparación de elementos de transporte."/>
    <n v="150000"/>
    <n v="0"/>
    <n v="150000"/>
    <n v="155500"/>
    <n v="62157.19"/>
    <n v="59158.46"/>
    <n v="53780.959999999999"/>
  </r>
  <r>
    <x v="10"/>
    <x v="58"/>
    <x v="58"/>
    <x v="1"/>
    <s v="21"/>
    <s v="219"/>
    <s v="Otro inmovilizado material."/>
    <n v="10000"/>
    <n v="0"/>
    <n v="10000"/>
    <n v="1731.54"/>
    <n v="1731.54"/>
    <n v="0"/>
    <n v="0"/>
  </r>
  <r>
    <x v="10"/>
    <x v="58"/>
    <x v="58"/>
    <x v="1"/>
    <s v="22"/>
    <s v="22100"/>
    <s v="Energía eléctrica."/>
    <n v="65000"/>
    <n v="0"/>
    <n v="65000"/>
    <n v="65000"/>
    <n v="65000"/>
    <n v="17893.759999999998"/>
    <n v="17893.759999999998"/>
  </r>
  <r>
    <x v="10"/>
    <x v="58"/>
    <x v="58"/>
    <x v="1"/>
    <s v="22"/>
    <s v="22103"/>
    <s v="Combustibles y carburantes."/>
    <n v="220000"/>
    <n v="0"/>
    <n v="220000"/>
    <n v="210744.69"/>
    <n v="210744.69"/>
    <n v="197500.24"/>
    <n v="166525.72"/>
  </r>
  <r>
    <x v="10"/>
    <x v="58"/>
    <x v="58"/>
    <x v="1"/>
    <s v="22"/>
    <s v="22104"/>
    <s v="Vestuario."/>
    <n v="270000"/>
    <n v="0"/>
    <n v="270000"/>
    <n v="290447.57"/>
    <n v="94224.73"/>
    <n v="278.45999999999998"/>
    <n v="163.95"/>
  </r>
  <r>
    <x v="10"/>
    <x v="58"/>
    <x v="58"/>
    <x v="1"/>
    <s v="22"/>
    <s v="22106"/>
    <s v="Productos farmacéuticos y material sanitario."/>
    <n v="3000"/>
    <n v="0"/>
    <n v="3000"/>
    <n v="3000"/>
    <n v="3000"/>
    <n v="0"/>
    <n v="0"/>
  </r>
  <r>
    <x v="10"/>
    <x v="58"/>
    <x v="58"/>
    <x v="1"/>
    <s v="22"/>
    <s v="22110"/>
    <s v="Productos de limpieza y aseo."/>
    <n v="70000"/>
    <n v="0"/>
    <n v="70000"/>
    <n v="44176.25"/>
    <n v="16407.759999999998"/>
    <n v="11502.98"/>
    <n v="11502.98"/>
  </r>
  <r>
    <x v="10"/>
    <x v="58"/>
    <x v="58"/>
    <x v="1"/>
    <s v="22"/>
    <s v="22199"/>
    <s v="Otros suministros."/>
    <n v="50000"/>
    <n v="0"/>
    <n v="50000"/>
    <n v="42711.99"/>
    <n v="7156.42"/>
    <n v="6890.19"/>
    <n v="6890.19"/>
  </r>
  <r>
    <x v="10"/>
    <x v="58"/>
    <x v="58"/>
    <x v="1"/>
    <s v="22"/>
    <s v="22203"/>
    <s v="Informáticas."/>
    <n v="5000"/>
    <n v="0"/>
    <n v="5000"/>
    <n v="0"/>
    <n v="0"/>
    <n v="0"/>
    <n v="0"/>
  </r>
  <r>
    <x v="10"/>
    <x v="58"/>
    <x v="58"/>
    <x v="1"/>
    <s v="22"/>
    <s v="22700"/>
    <s v="Limpieza y aseo."/>
    <n v="220000"/>
    <n v="0"/>
    <n v="220000"/>
    <n v="122001.84"/>
    <n v="122001.84"/>
    <n v="40825.379999999997"/>
    <n v="40825.379999999997"/>
  </r>
  <r>
    <x v="10"/>
    <x v="58"/>
    <x v="58"/>
    <x v="1"/>
    <s v="22"/>
    <s v="22799"/>
    <s v="Otros trabajos realizados por otras empresas y profes."/>
    <n v="24000"/>
    <n v="0"/>
    <n v="24000"/>
    <n v="0"/>
    <n v="0"/>
    <n v="0"/>
    <n v="0"/>
  </r>
  <r>
    <x v="10"/>
    <x v="58"/>
    <x v="58"/>
    <x v="3"/>
    <s v="63"/>
    <s v="634"/>
    <s v="Elementos de transporte."/>
    <n v="146000"/>
    <n v="186609.29"/>
    <n v="332609.28999999998"/>
    <n v="332407.03000000003"/>
    <n v="332293.28999999998"/>
    <n v="145684"/>
    <n v="145684"/>
  </r>
  <r>
    <x v="10"/>
    <x v="59"/>
    <x v="59"/>
    <x v="0"/>
    <s v="12"/>
    <s v="12000"/>
    <s v="Sueldos del Grupo A1."/>
    <n v="135124"/>
    <n v="0"/>
    <n v="135124"/>
    <n v="118192"/>
    <n v="118192"/>
    <n v="50630.58"/>
    <n v="50630.58"/>
  </r>
  <r>
    <x v="10"/>
    <x v="59"/>
    <x v="59"/>
    <x v="0"/>
    <s v="12"/>
    <s v="12001"/>
    <s v="Sueldos del Grupo A2."/>
    <n v="14847"/>
    <n v="0"/>
    <n v="14847"/>
    <n v="14847"/>
    <n v="14847"/>
    <n v="7496.33"/>
    <n v="7496.33"/>
  </r>
  <r>
    <x v="10"/>
    <x v="59"/>
    <x v="59"/>
    <x v="0"/>
    <s v="12"/>
    <s v="12003"/>
    <s v="Sueldos del Grupo C1."/>
    <n v="34115"/>
    <n v="0"/>
    <n v="34115"/>
    <n v="22743"/>
    <n v="22743"/>
    <n v="7495.85"/>
    <n v="7495.85"/>
  </r>
  <r>
    <x v="10"/>
    <x v="59"/>
    <x v="59"/>
    <x v="0"/>
    <s v="12"/>
    <s v="12004"/>
    <s v="Sueldos del Grupo C2."/>
    <n v="28916"/>
    <n v="0"/>
    <n v="28916"/>
    <n v="19277"/>
    <n v="19277"/>
    <n v="9547.49"/>
    <n v="9547.49"/>
  </r>
  <r>
    <x v="10"/>
    <x v="59"/>
    <x v="59"/>
    <x v="0"/>
    <s v="12"/>
    <s v="12006"/>
    <s v="Trienios."/>
    <n v="46511"/>
    <n v="0"/>
    <n v="46511"/>
    <n v="46511"/>
    <n v="46511"/>
    <n v="18648.900000000001"/>
    <n v="18648.900000000001"/>
  </r>
  <r>
    <x v="10"/>
    <x v="59"/>
    <x v="59"/>
    <x v="0"/>
    <s v="12"/>
    <s v="12100"/>
    <s v="Complemento de destino."/>
    <n v="118185"/>
    <n v="0"/>
    <n v="118185"/>
    <n v="97956"/>
    <n v="97956"/>
    <n v="39918.160000000003"/>
    <n v="39918.160000000003"/>
  </r>
  <r>
    <x v="10"/>
    <x v="59"/>
    <x v="59"/>
    <x v="0"/>
    <s v="12"/>
    <s v="12101"/>
    <s v="Complemento específico."/>
    <n v="296447"/>
    <n v="0"/>
    <n v="296447"/>
    <n v="247978"/>
    <n v="247978"/>
    <n v="118579.46"/>
    <n v="118579.46"/>
  </r>
  <r>
    <x v="10"/>
    <x v="59"/>
    <x v="59"/>
    <x v="0"/>
    <s v="12"/>
    <s v="12103"/>
    <s v="Otros complementos."/>
    <n v="23445"/>
    <n v="0"/>
    <n v="23445"/>
    <n v="24537.08"/>
    <n v="24537.08"/>
    <n v="11150.63"/>
    <n v="11150.63"/>
  </r>
  <r>
    <x v="10"/>
    <x v="59"/>
    <x v="59"/>
    <x v="0"/>
    <s v="13"/>
    <s v="13000"/>
    <s v="Retribuciones básicas."/>
    <n v="280452"/>
    <n v="0"/>
    <n v="280452"/>
    <n v="269109"/>
    <n v="269109"/>
    <n v="139225.01"/>
    <n v="139225.01"/>
  </r>
  <r>
    <x v="10"/>
    <x v="59"/>
    <x v="59"/>
    <x v="0"/>
    <s v="13"/>
    <s v="13001"/>
    <s v="Horas extraordinarias"/>
    <n v="3000"/>
    <n v="0"/>
    <n v="3000"/>
    <n v="2322.8200000000002"/>
    <n v="2322.8200000000002"/>
    <n v="1347.3"/>
    <n v="1347.3"/>
  </r>
  <r>
    <x v="10"/>
    <x v="59"/>
    <x v="59"/>
    <x v="0"/>
    <s v="13"/>
    <s v="13002"/>
    <s v="Otras remuneraciones."/>
    <n v="283046"/>
    <n v="0"/>
    <n v="283046"/>
    <n v="268330"/>
    <n v="268330"/>
    <n v="154004.01"/>
    <n v="154004.01"/>
  </r>
  <r>
    <x v="10"/>
    <x v="59"/>
    <x v="59"/>
    <x v="0"/>
    <s v="13"/>
    <s v="131"/>
    <s v="Laboral temporal."/>
    <n v="37985"/>
    <n v="0"/>
    <n v="37985"/>
    <n v="16840"/>
    <n v="16840"/>
    <n v="43.05"/>
    <n v="43.05"/>
  </r>
  <r>
    <x v="10"/>
    <x v="59"/>
    <x v="59"/>
    <x v="0"/>
    <s v="15"/>
    <s v="151"/>
    <s v="Gratificaciones."/>
    <n v="5000"/>
    <n v="0"/>
    <n v="5000"/>
    <n v="1680.95"/>
    <n v="1680.95"/>
    <n v="688.87"/>
    <n v="688.87"/>
  </r>
  <r>
    <x v="10"/>
    <x v="59"/>
    <x v="59"/>
    <x v="1"/>
    <s v="20"/>
    <s v="203"/>
    <s v="Arrendamientos de maquinaria, instalaciones y utillaje."/>
    <n v="9500"/>
    <n v="0"/>
    <n v="9500"/>
    <n v="8009.92"/>
    <n v="8009.92"/>
    <n v="1860.23"/>
    <n v="1860.23"/>
  </r>
  <r>
    <x v="10"/>
    <x v="59"/>
    <x v="59"/>
    <x v="1"/>
    <s v="21"/>
    <s v="212"/>
    <s v="Reparación de edificios y otras construcciones."/>
    <n v="1000"/>
    <n v="0"/>
    <n v="1000"/>
    <n v="0"/>
    <n v="0"/>
    <n v="0"/>
    <n v="0"/>
  </r>
  <r>
    <x v="10"/>
    <x v="59"/>
    <x v="59"/>
    <x v="1"/>
    <s v="21"/>
    <s v="213"/>
    <s v="Reparación de maquinaria, instalaciones técnicas y utillaje."/>
    <n v="8000"/>
    <n v="1000"/>
    <n v="9000"/>
    <n v="7712.65"/>
    <n v="7712.65"/>
    <n v="5228.17"/>
    <n v="5228.17"/>
  </r>
  <r>
    <x v="10"/>
    <x v="59"/>
    <x v="59"/>
    <x v="1"/>
    <s v="21"/>
    <s v="214"/>
    <s v="Reparación de elementos de transporte."/>
    <n v="5000"/>
    <n v="0"/>
    <n v="5000"/>
    <n v="4000"/>
    <n v="1706.7"/>
    <n v="1706.7"/>
    <n v="1706.7"/>
  </r>
  <r>
    <x v="10"/>
    <x v="59"/>
    <x v="59"/>
    <x v="1"/>
    <s v="22"/>
    <s v="22100"/>
    <s v="Energía eléctrica."/>
    <n v="6000"/>
    <n v="0"/>
    <n v="6000"/>
    <n v="6000"/>
    <n v="6000"/>
    <n v="2472.06"/>
    <n v="2472.06"/>
  </r>
  <r>
    <x v="10"/>
    <x v="59"/>
    <x v="59"/>
    <x v="1"/>
    <s v="22"/>
    <s v="22102"/>
    <s v="Gas."/>
    <n v="550"/>
    <n v="0"/>
    <n v="550"/>
    <n v="0"/>
    <n v="0"/>
    <n v="0"/>
    <n v="0"/>
  </r>
  <r>
    <x v="10"/>
    <x v="59"/>
    <x v="59"/>
    <x v="1"/>
    <s v="22"/>
    <s v="22103"/>
    <s v="Combustibles y carburantes."/>
    <n v="8000"/>
    <n v="0"/>
    <n v="8000"/>
    <n v="10990"/>
    <n v="10990"/>
    <n v="4894.2700000000004"/>
    <n v="4841.67"/>
  </r>
  <r>
    <x v="10"/>
    <x v="59"/>
    <x v="59"/>
    <x v="1"/>
    <s v="22"/>
    <s v="22104"/>
    <s v="Vestuario."/>
    <n v="8500"/>
    <n v="8500"/>
    <n v="17000"/>
    <n v="0"/>
    <n v="0"/>
    <n v="0"/>
    <n v="0"/>
  </r>
  <r>
    <x v="10"/>
    <x v="59"/>
    <x v="59"/>
    <x v="1"/>
    <s v="22"/>
    <s v="22106"/>
    <s v="Productos farmacéuticos y material sanitario."/>
    <n v="38000"/>
    <n v="12000"/>
    <n v="50000"/>
    <n v="40789.42"/>
    <n v="40789.42"/>
    <n v="19305.060000000001"/>
    <n v="19305.060000000001"/>
  </r>
  <r>
    <x v="10"/>
    <x v="59"/>
    <x v="59"/>
    <x v="1"/>
    <s v="22"/>
    <s v="22110"/>
    <s v="Productos de limpieza y aseo."/>
    <n v="500"/>
    <n v="1900"/>
    <n v="2400"/>
    <n v="0"/>
    <n v="0"/>
    <n v="0"/>
    <n v="0"/>
  </r>
  <r>
    <x v="10"/>
    <x v="59"/>
    <x v="59"/>
    <x v="1"/>
    <s v="22"/>
    <s v="22113"/>
    <s v="Manutención de animales."/>
    <n v="17000"/>
    <n v="0"/>
    <n v="17000"/>
    <n v="28648.11"/>
    <n v="28648.11"/>
    <n v="16824.830000000002"/>
    <n v="16824.830000000002"/>
  </r>
  <r>
    <x v="10"/>
    <x v="59"/>
    <x v="59"/>
    <x v="1"/>
    <s v="22"/>
    <s v="22199"/>
    <s v="Otros suministros."/>
    <n v="17000"/>
    <n v="2900"/>
    <n v="19900"/>
    <n v="13405.27"/>
    <n v="6170.28"/>
    <n v="3418.17"/>
    <n v="2967.7"/>
  </r>
  <r>
    <x v="10"/>
    <x v="59"/>
    <x v="59"/>
    <x v="1"/>
    <s v="22"/>
    <s v="225"/>
    <s v="Tributos."/>
    <n v="500"/>
    <n v="0"/>
    <n v="500"/>
    <n v="500"/>
    <n v="500"/>
    <n v="212.8"/>
    <n v="212.8"/>
  </r>
  <r>
    <x v="10"/>
    <x v="59"/>
    <x v="59"/>
    <x v="1"/>
    <s v="22"/>
    <s v="22602"/>
    <s v="Publicidad y propaganda."/>
    <n v="7500"/>
    <n v="7500"/>
    <n v="15000"/>
    <n v="0"/>
    <n v="0"/>
    <n v="0"/>
    <n v="0"/>
  </r>
  <r>
    <x v="10"/>
    <x v="59"/>
    <x v="59"/>
    <x v="1"/>
    <s v="22"/>
    <s v="22606"/>
    <s v="Reuniones, conferencias y cursos."/>
    <n v="7500"/>
    <n v="0"/>
    <n v="7500"/>
    <n v="9730.41"/>
    <n v="9730.41"/>
    <n v="7417.49"/>
    <n v="7417.49"/>
  </r>
  <r>
    <x v="10"/>
    <x v="59"/>
    <x v="59"/>
    <x v="1"/>
    <s v="22"/>
    <s v="22699"/>
    <s v="Otros gastos diversos"/>
    <n v="5000"/>
    <n v="0"/>
    <n v="5000"/>
    <n v="2199.7800000000002"/>
    <n v="2199.7800000000002"/>
    <n v="2199.7800000000002"/>
    <n v="2199.7800000000002"/>
  </r>
  <r>
    <x v="10"/>
    <x v="59"/>
    <x v="59"/>
    <x v="1"/>
    <s v="22"/>
    <s v="22700"/>
    <s v="Limpieza y aseo."/>
    <n v="10600"/>
    <n v="0"/>
    <n v="10600"/>
    <n v="10389.030000000001"/>
    <n v="10389.030000000001"/>
    <n v="4108.6000000000004"/>
    <n v="3286.88"/>
  </r>
  <r>
    <x v="10"/>
    <x v="59"/>
    <x v="59"/>
    <x v="1"/>
    <s v="22"/>
    <s v="22706"/>
    <s v="Estudios y trabajos técnicos."/>
    <n v="72000"/>
    <n v="0"/>
    <n v="72000"/>
    <n v="17436.14"/>
    <n v="17436.14"/>
    <n v="15556.38"/>
    <n v="15556.38"/>
  </r>
  <r>
    <x v="10"/>
    <x v="59"/>
    <x v="59"/>
    <x v="1"/>
    <s v="22"/>
    <s v="22799"/>
    <s v="Otros trabajos realizados por otras empresas y profes."/>
    <n v="40000"/>
    <n v="29300"/>
    <n v="69300"/>
    <n v="44514.16"/>
    <n v="44514.16"/>
    <n v="24838.43"/>
    <n v="21727.73"/>
  </r>
  <r>
    <x v="10"/>
    <x v="59"/>
    <x v="59"/>
    <x v="1"/>
    <s v="23"/>
    <s v="23020"/>
    <s v="Dietas del personal no directivo"/>
    <n v="500"/>
    <n v="0"/>
    <n v="500"/>
    <n v="0"/>
    <n v="0"/>
    <n v="0"/>
    <n v="0"/>
  </r>
  <r>
    <x v="10"/>
    <x v="59"/>
    <x v="59"/>
    <x v="1"/>
    <s v="23"/>
    <s v="23120"/>
    <s v="Locomoción del personal no directivo."/>
    <n v="500"/>
    <n v="0"/>
    <n v="500"/>
    <n v="0"/>
    <n v="0"/>
    <n v="0"/>
    <n v="0"/>
  </r>
  <r>
    <x v="10"/>
    <x v="59"/>
    <x v="59"/>
    <x v="2"/>
    <s v="46"/>
    <s v="466"/>
    <s v="A otras Entidades que agrupen municipios."/>
    <n v="3000"/>
    <n v="0"/>
    <n v="3000"/>
    <n v="3000"/>
    <n v="3000"/>
    <n v="3000"/>
    <n v="3000"/>
  </r>
  <r>
    <x v="10"/>
    <x v="59"/>
    <x v="59"/>
    <x v="2"/>
    <s v="48"/>
    <s v="48900"/>
    <s v="Transf. a F. e Instituc. s/f lucro: donantes y veterinarios"/>
    <n v="0"/>
    <n v="0"/>
    <n v="0"/>
    <n v="12000"/>
    <n v="12000"/>
    <n v="0"/>
    <n v="0"/>
  </r>
  <r>
    <x v="10"/>
    <x v="59"/>
    <x v="59"/>
    <x v="2"/>
    <s v="48"/>
    <s v="48989"/>
    <s v="Transf. Colegio Oficial de Veterinarios de Vallladolid"/>
    <n v="6000"/>
    <n v="0"/>
    <n v="6000"/>
    <n v="0"/>
    <n v="0"/>
    <n v="0"/>
    <n v="0"/>
  </r>
  <r>
    <x v="10"/>
    <x v="59"/>
    <x v="59"/>
    <x v="2"/>
    <s v="48"/>
    <s v="48990"/>
    <s v="Transf. Hermandad de Donantes de Sangre"/>
    <n v="6000"/>
    <n v="0"/>
    <n v="6000"/>
    <n v="0"/>
    <n v="0"/>
    <n v="0"/>
    <n v="0"/>
  </r>
  <r>
    <x v="10"/>
    <x v="59"/>
    <x v="59"/>
    <x v="2"/>
    <s v="48"/>
    <s v="48999"/>
    <s v="Otras transf. a Familias e Instituciones sin fines de lucro."/>
    <n v="50000"/>
    <n v="0"/>
    <n v="50000"/>
    <n v="0"/>
    <n v="0"/>
    <n v="0"/>
    <n v="0"/>
  </r>
  <r>
    <x v="11"/>
    <x v="10"/>
    <x v="10"/>
    <x v="3"/>
    <s v="63"/>
    <s v="632"/>
    <s v="Edificios y otras construcciones."/>
    <n v="2335000"/>
    <n v="0"/>
    <n v="2335000"/>
    <n v="948998.1"/>
    <n v="102623.54"/>
    <n v="11405.47"/>
    <n v="11405.47"/>
  </r>
  <r>
    <x v="12"/>
    <x v="16"/>
    <x v="16"/>
    <x v="0"/>
    <s v="14"/>
    <s v="143"/>
    <s v="Otro personal."/>
    <n v="0"/>
    <n v="111000"/>
    <n v="111000"/>
    <n v="152871.92000000001"/>
    <n v="152871.92000000001"/>
    <n v="92790.25"/>
    <n v="92790.25"/>
  </r>
  <r>
    <x v="12"/>
    <x v="16"/>
    <x v="16"/>
    <x v="0"/>
    <s v="16"/>
    <s v="16000"/>
    <s v="Seguridad Social."/>
    <n v="0"/>
    <n v="52923.78"/>
    <n v="52923.78"/>
    <n v="7974.41"/>
    <n v="7974.41"/>
    <n v="7974.41"/>
    <n v="7974.41"/>
  </r>
  <r>
    <x v="12"/>
    <x v="17"/>
    <x v="17"/>
    <x v="3"/>
    <s v="62"/>
    <s v="626"/>
    <s v="Equipos para procesos de información."/>
    <n v="15500"/>
    <n v="0"/>
    <n v="15500"/>
    <n v="0"/>
    <n v="0"/>
    <n v="0"/>
    <n v="0"/>
  </r>
  <r>
    <x v="12"/>
    <x v="17"/>
    <x v="17"/>
    <x v="3"/>
    <s v="64"/>
    <s v="641"/>
    <s v="Gastos en aplicaciones informáticas."/>
    <n v="746700"/>
    <n v="0"/>
    <n v="746700"/>
    <n v="0"/>
    <n v="0"/>
    <n v="0"/>
    <n v="0"/>
  </r>
  <r>
    <x v="12"/>
    <x v="19"/>
    <x v="19"/>
    <x v="3"/>
    <s v="64"/>
    <s v="641"/>
    <s v="Gastos en aplicaciones informáticas."/>
    <n v="125915"/>
    <n v="0"/>
    <n v="125915"/>
    <n v="94801.82"/>
    <n v="94801.82"/>
    <n v="94801.82"/>
    <n v="94801.82"/>
  </r>
  <r>
    <x v="13"/>
    <x v="25"/>
    <x v="25"/>
    <x v="1"/>
    <s v="22"/>
    <s v="22799"/>
    <s v="Otros trabajos realizados por otras empresas y profes."/>
    <n v="85200"/>
    <n v="96743.35"/>
    <n v="181943.35"/>
    <n v="175570.52"/>
    <n v="111955.99"/>
    <n v="6550"/>
    <n v="6550"/>
  </r>
  <r>
    <x v="13"/>
    <x v="25"/>
    <x v="25"/>
    <x v="3"/>
    <s v="62"/>
    <s v="623"/>
    <s v="Maquinaria, instalaciones técnicas y utillaje."/>
    <n v="0"/>
    <n v="11250"/>
    <n v="11250"/>
    <n v="0"/>
    <n v="0"/>
    <n v="0"/>
    <n v="0"/>
  </r>
  <r>
    <x v="13"/>
    <x v="25"/>
    <x v="25"/>
    <x v="3"/>
    <s v="63"/>
    <s v="632"/>
    <s v="Edificios y otras construcciones."/>
    <n v="484000"/>
    <n v="1630615.62"/>
    <n v="2114615.62"/>
    <n v="1495900.74"/>
    <n v="1413173.08"/>
    <n v="240942.26"/>
    <n v="238583.16"/>
  </r>
  <r>
    <x v="13"/>
    <x v="25"/>
    <x v="25"/>
    <x v="3"/>
    <s v="63"/>
    <s v="633"/>
    <s v="Maquinaria, instalaciones técnicas y utillaje."/>
    <n v="241890"/>
    <n v="0"/>
    <n v="241890"/>
    <n v="0"/>
    <n v="0"/>
    <n v="0"/>
    <n v="0"/>
  </r>
  <r>
    <x v="13"/>
    <x v="25"/>
    <x v="25"/>
    <x v="3"/>
    <s v="63"/>
    <s v="635"/>
    <s v="Mobiliario."/>
    <n v="75000"/>
    <n v="0"/>
    <n v="75000"/>
    <n v="0"/>
    <n v="0"/>
    <n v="0"/>
    <n v="0"/>
  </r>
  <r>
    <x v="13"/>
    <x v="26"/>
    <x v="26"/>
    <x v="1"/>
    <s v="22"/>
    <s v="22602"/>
    <s v="Publicidad y propaganda."/>
    <n v="60500"/>
    <n v="0"/>
    <n v="60500"/>
    <n v="0"/>
    <n v="0"/>
    <n v="0"/>
    <n v="0"/>
  </r>
  <r>
    <x v="13"/>
    <x v="26"/>
    <x v="26"/>
    <x v="1"/>
    <s v="22"/>
    <s v="22706"/>
    <s v="Estudios y trabajos técnicos."/>
    <n v="265523"/>
    <n v="0"/>
    <n v="265523"/>
    <n v="0"/>
    <n v="0"/>
    <n v="0"/>
    <n v="0"/>
  </r>
  <r>
    <x v="13"/>
    <x v="26"/>
    <x v="26"/>
    <x v="1"/>
    <s v="22"/>
    <s v="22799"/>
    <s v="Otros trabajos realizados por otras empresas y profes."/>
    <n v="145778"/>
    <n v="0"/>
    <n v="145778"/>
    <n v="0"/>
    <n v="0"/>
    <n v="0"/>
    <n v="0"/>
  </r>
  <r>
    <x v="13"/>
    <x v="26"/>
    <x v="26"/>
    <x v="3"/>
    <s v="60"/>
    <s v="609"/>
    <s v="Otras invers nuevas en infraest y bienes dest al uso gral"/>
    <n v="103523"/>
    <n v="0"/>
    <n v="103523"/>
    <n v="0"/>
    <n v="0"/>
    <n v="0"/>
    <n v="0"/>
  </r>
  <r>
    <x v="13"/>
    <x v="26"/>
    <x v="26"/>
    <x v="3"/>
    <s v="61"/>
    <s v="619"/>
    <s v="Otras inver de reposic en infraest y bienes dest al uso gral"/>
    <n v="17485"/>
    <n v="0"/>
    <n v="17485"/>
    <n v="0"/>
    <n v="0"/>
    <n v="0"/>
    <n v="0"/>
  </r>
  <r>
    <x v="13"/>
    <x v="26"/>
    <x v="26"/>
    <x v="3"/>
    <s v="63"/>
    <s v="633"/>
    <s v="Maquinaria, instalaciones técnicas y utillaje."/>
    <n v="494349"/>
    <n v="0"/>
    <n v="494349"/>
    <n v="0"/>
    <n v="0"/>
    <n v="0"/>
    <n v="0"/>
  </r>
  <r>
    <x v="13"/>
    <x v="26"/>
    <x v="26"/>
    <x v="3"/>
    <s v="63"/>
    <s v="635"/>
    <s v="Mobiliario."/>
    <n v="411864"/>
    <n v="0"/>
    <n v="411864"/>
    <n v="0"/>
    <n v="0"/>
    <n v="0"/>
    <n v="0"/>
  </r>
  <r>
    <x v="14"/>
    <x v="28"/>
    <x v="28"/>
    <x v="3"/>
    <s v="63"/>
    <s v="632"/>
    <s v="Edificios y otras construcciones."/>
    <n v="1437530"/>
    <n v="0"/>
    <n v="1437530"/>
    <n v="0"/>
    <n v="0"/>
    <n v="0"/>
    <n v="0"/>
  </r>
  <r>
    <x v="14"/>
    <x v="34"/>
    <x v="34"/>
    <x v="3"/>
    <s v="62"/>
    <s v="629"/>
    <s v="Otras inv nuevas asoc al funcionam operativo de los serv"/>
    <n v="0"/>
    <n v="28500"/>
    <n v="28500"/>
    <n v="28500"/>
    <n v="28500"/>
    <n v="28500"/>
    <n v="28500"/>
  </r>
  <r>
    <x v="15"/>
    <x v="35"/>
    <x v="35"/>
    <x v="3"/>
    <s v="63"/>
    <s v="633"/>
    <s v="Maquinaria, instalaciones técnicas y utillaje."/>
    <n v="1600000"/>
    <n v="0"/>
    <n v="1600000"/>
    <n v="0"/>
    <n v="0"/>
    <n v="0"/>
    <n v="0"/>
  </r>
  <r>
    <x v="15"/>
    <x v="37"/>
    <x v="37"/>
    <x v="0"/>
    <s v="13"/>
    <s v="13000"/>
    <s v="Retribuciones básicas."/>
    <n v="0"/>
    <n v="0"/>
    <n v="0"/>
    <n v="6588"/>
    <n v="6588"/>
    <n v="6142"/>
    <n v="6142"/>
  </r>
  <r>
    <x v="15"/>
    <x v="37"/>
    <x v="37"/>
    <x v="0"/>
    <s v="13"/>
    <s v="13002"/>
    <s v="Otras remuneraciones."/>
    <n v="0"/>
    <n v="0"/>
    <n v="0"/>
    <n v="8225"/>
    <n v="8225"/>
    <n v="7690.19"/>
    <n v="7690.19"/>
  </r>
  <r>
    <x v="15"/>
    <x v="37"/>
    <x v="37"/>
    <x v="0"/>
    <s v="14"/>
    <s v="143"/>
    <s v="Otro personal."/>
    <n v="0"/>
    <n v="77100"/>
    <n v="77100"/>
    <n v="77100"/>
    <n v="77100"/>
    <n v="37693.160000000003"/>
    <n v="37693.160000000003"/>
  </r>
  <r>
    <x v="15"/>
    <x v="37"/>
    <x v="37"/>
    <x v="3"/>
    <s v="61"/>
    <s v="610"/>
    <s v="Inversiones en terrenos."/>
    <n v="1945075"/>
    <n v="0"/>
    <n v="1945075"/>
    <n v="132858"/>
    <n v="0"/>
    <n v="0"/>
    <n v="0"/>
  </r>
  <r>
    <x v="15"/>
    <x v="38"/>
    <x v="38"/>
    <x v="3"/>
    <s v="62"/>
    <s v="623"/>
    <s v="Maquinaria, instalaciones técnicas y utillaje."/>
    <n v="410341"/>
    <n v="679721.51"/>
    <n v="1090062.51"/>
    <n v="1083661.44"/>
    <n v="1083661.44"/>
    <n v="253337.7"/>
    <n v="253337.7"/>
  </r>
  <r>
    <x v="15"/>
    <x v="38"/>
    <x v="38"/>
    <x v="3"/>
    <s v="63"/>
    <s v="632"/>
    <s v="Edificios y otras construcciones."/>
    <n v="329839"/>
    <n v="0"/>
    <n v="329839"/>
    <n v="0"/>
    <n v="0"/>
    <n v="0"/>
    <n v="0"/>
  </r>
  <r>
    <x v="15"/>
    <x v="38"/>
    <x v="38"/>
    <x v="3"/>
    <s v="64"/>
    <s v="641"/>
    <s v="Gastos en aplicaciones informáticas."/>
    <n v="430060"/>
    <n v="405884.52"/>
    <n v="835944.52"/>
    <n v="621102.06000000006"/>
    <n v="621102.06000000006"/>
    <n v="0"/>
    <n v="0"/>
  </r>
  <r>
    <x v="16"/>
    <x v="39"/>
    <x v="39"/>
    <x v="1"/>
    <s v="22"/>
    <s v="22699"/>
    <s v="Otros gastos diversos"/>
    <n v="0"/>
    <n v="0"/>
    <n v="0"/>
    <n v="0"/>
    <n v="0"/>
    <n v="0"/>
    <n v="0"/>
  </r>
  <r>
    <x v="16"/>
    <x v="39"/>
    <x v="39"/>
    <x v="1"/>
    <s v="22"/>
    <s v="22706"/>
    <s v="Estudios y trabajos técnicos."/>
    <n v="0"/>
    <n v="0"/>
    <n v="0"/>
    <n v="35835.410000000003"/>
    <n v="35835.410000000003"/>
    <n v="0"/>
    <n v="0"/>
  </r>
  <r>
    <x v="16"/>
    <x v="40"/>
    <x v="40"/>
    <x v="3"/>
    <s v="60"/>
    <s v="609"/>
    <s v="Otras invers nuevas en infraest y bienes dest al uso gral"/>
    <n v="1208991"/>
    <n v="4449769.3600000003"/>
    <n v="5658760.3600000003"/>
    <n v="5158760.08"/>
    <n v="5158760.08"/>
    <n v="3399182.34"/>
    <n v="3399182.34"/>
  </r>
  <r>
    <x v="16"/>
    <x v="42"/>
    <x v="42"/>
    <x v="3"/>
    <s v="60"/>
    <s v="609"/>
    <s v="Otras invers nuevas en infraest y bienes dest al uso gral"/>
    <n v="150000"/>
    <n v="0"/>
    <n v="150000"/>
    <n v="0"/>
    <n v="0"/>
    <n v="0"/>
    <n v="0"/>
  </r>
  <r>
    <x v="16"/>
    <x v="42"/>
    <x v="42"/>
    <x v="3"/>
    <s v="61"/>
    <s v="619"/>
    <s v="Otras inver de reposic en infraest y bienes dest al uso gral"/>
    <n v="100000"/>
    <n v="0"/>
    <n v="100000"/>
    <n v="0"/>
    <n v="0"/>
    <n v="0"/>
    <n v="0"/>
  </r>
  <r>
    <x v="16"/>
    <x v="44"/>
    <x v="44"/>
    <x v="4"/>
    <s v="74"/>
    <s v="74901"/>
    <s v="Aportación de capital a AUVASA"/>
    <n v="3501230"/>
    <n v="0"/>
    <n v="3501230"/>
    <n v="3501229.66"/>
    <n v="3501229.66"/>
    <n v="0"/>
    <n v="0"/>
  </r>
  <r>
    <x v="17"/>
    <x v="46"/>
    <x v="46"/>
    <x v="3"/>
    <s v="62"/>
    <s v="625"/>
    <s v="Mobiliario."/>
    <n v="322400"/>
    <n v="0"/>
    <n v="322400"/>
    <n v="0"/>
    <n v="0"/>
    <n v="0"/>
    <n v="0"/>
  </r>
  <r>
    <x v="17"/>
    <x v="46"/>
    <x v="46"/>
    <x v="3"/>
    <s v="63"/>
    <s v="632"/>
    <s v="Edificios y otras construcciones."/>
    <n v="2784291"/>
    <n v="0"/>
    <n v="2784291"/>
    <n v="0"/>
    <n v="0"/>
    <n v="0"/>
    <n v="0"/>
  </r>
  <r>
    <x v="17"/>
    <x v="47"/>
    <x v="47"/>
    <x v="3"/>
    <s v="64"/>
    <s v="641"/>
    <s v="Gastos en aplicaciones informáticas."/>
    <n v="200000"/>
    <n v="0"/>
    <n v="200000"/>
    <n v="0"/>
    <n v="0"/>
    <n v="0"/>
    <n v="0"/>
  </r>
  <r>
    <x v="18"/>
    <x v="49"/>
    <x v="49"/>
    <x v="3"/>
    <s v="62"/>
    <s v="626"/>
    <s v="Equipos para procesos de información."/>
    <n v="164600"/>
    <n v="0"/>
    <n v="164600"/>
    <n v="164597.53"/>
    <n v="164597.53"/>
    <n v="0"/>
    <n v="0"/>
  </r>
  <r>
    <x v="18"/>
    <x v="49"/>
    <x v="49"/>
    <x v="3"/>
    <s v="64"/>
    <s v="641"/>
    <s v="Gastos en aplicaciones informáticas."/>
    <n v="3005"/>
    <n v="232435.71"/>
    <n v="235440.71"/>
    <n v="235439.97"/>
    <n v="235439.97"/>
    <n v="0"/>
    <n v="0"/>
  </r>
  <r>
    <x v="18"/>
    <x v="50"/>
    <x v="50"/>
    <x v="3"/>
    <s v="64"/>
    <s v="641"/>
    <s v="Gastos en aplicaciones informáticas."/>
    <n v="469610"/>
    <n v="398841.49"/>
    <n v="868451.49"/>
    <n v="868448.59"/>
    <n v="868448.59"/>
    <n v="285014.59000000003"/>
    <n v="285014.59000000003"/>
  </r>
  <r>
    <x v="19"/>
    <x v="57"/>
    <x v="57"/>
    <x v="3"/>
    <s v="62"/>
    <s v="623"/>
    <s v="Maquinaria, instalaciones técnicas y utillaje."/>
    <n v="1230657"/>
    <n v="0"/>
    <n v="1230657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2" cacheId="8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93" firstHeaderRow="1" firstDataRow="2" firstDataCol="4"/>
  <pivotFields count="15">
    <pivotField axis="axisRow" compact="0" outline="0" showAll="0" sortType="ascending">
      <items count="21">
        <item x="0"/>
        <item x="1"/>
        <item x="11"/>
        <item x="2"/>
        <item x="3"/>
        <item x="12"/>
        <item x="4"/>
        <item x="13"/>
        <item x="5"/>
        <item x="14"/>
        <item x="6"/>
        <item x="15"/>
        <item x="7"/>
        <item x="16"/>
        <item x="8"/>
        <item x="17"/>
        <item x="9"/>
        <item x="18"/>
        <item x="10"/>
        <item x="19"/>
        <item t="default"/>
      </items>
    </pivotField>
    <pivotField axis="axisRow" compact="0" outline="0" showAll="0" includeNewItemsInFilter="1">
      <items count="62">
        <item x="14"/>
        <item x="39"/>
        <item x="54"/>
        <item x="40"/>
        <item x="55"/>
        <item x="56"/>
        <item x="7"/>
        <item x="8"/>
        <item x="42"/>
        <item x="57"/>
        <item x="35"/>
        <item x="58"/>
        <item x="43"/>
        <item x="36"/>
        <item x="37"/>
        <item x="38"/>
        <item x="48"/>
        <item x="49"/>
        <item x="50"/>
        <item x="28"/>
        <item x="29"/>
        <item x="52"/>
        <item x="59"/>
        <item x="15"/>
        <item x="30"/>
        <item x="31"/>
        <item x="33"/>
        <item x="45"/>
        <item x="34"/>
        <item x="46"/>
        <item x="11"/>
        <item x="26"/>
        <item x="47"/>
        <item x="44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2"/>
        <item x="24"/>
        <item x="27"/>
        <item x="41"/>
        <item x="51"/>
        <item x="53"/>
        <item m="1" x="60"/>
        <item x="25"/>
        <item t="default"/>
      </items>
    </pivotField>
    <pivotField axis="axisRow" compact="0" outline="0" showAll="0" includeNewItemsInFilter="1">
      <items count="66">
        <item x="43"/>
        <item x="4"/>
        <item x="34"/>
        <item x="31"/>
        <item x="5"/>
        <item x="3"/>
        <item x="20"/>
        <item x="58"/>
        <item x="40"/>
        <item x="37"/>
        <item x="55"/>
        <item x="38"/>
        <item x="44"/>
        <item x="35"/>
        <item x="47"/>
        <item x="28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0"/>
        <item x="59"/>
        <item x="54"/>
        <item x="46"/>
        <item x="48"/>
        <item x="49"/>
        <item x="52"/>
        <item x="10"/>
        <item x="11"/>
        <item x="17"/>
        <item x="18"/>
        <item x="19"/>
        <item x="21"/>
        <item x="22"/>
        <item x="9"/>
        <item x="24"/>
        <item x="27"/>
        <item x="29"/>
        <item x="32"/>
        <item x="33"/>
        <item x="36"/>
        <item x="39"/>
        <item x="41"/>
        <item x="42"/>
        <item x="45"/>
        <item x="50"/>
        <item x="51"/>
        <item x="53"/>
        <item x="56"/>
        <item m="1" x="61"/>
        <item m="1" x="62"/>
        <item x="26"/>
        <item x="57"/>
        <item m="1" x="64"/>
        <item m="1" x="60"/>
        <item m="1" x="63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90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t="default" r="2">
      <x v="5"/>
    </i>
    <i t="default" r="1">
      <x v="40"/>
    </i>
    <i r="1">
      <x v="41"/>
      <x v="1"/>
      <x/>
    </i>
    <i r="3">
      <x v="1"/>
    </i>
    <i r="3">
      <x v="5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6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5"/>
    </i>
    <i r="3">
      <x v="7"/>
    </i>
    <i t="default" r="2">
      <x v="42"/>
    </i>
    <i t="default" r="1">
      <x v="50"/>
    </i>
    <i r="1">
      <x v="51"/>
      <x v="35"/>
      <x/>
    </i>
    <i r="3">
      <x v="1"/>
    </i>
    <i r="3">
      <x v="5"/>
    </i>
    <i t="default" r="2">
      <x v="35"/>
    </i>
    <i t="default" r="1">
      <x v="51"/>
    </i>
    <i t="default">
      <x v="1"/>
    </i>
    <i>
      <x v="2"/>
      <x v="51"/>
      <x v="35"/>
      <x v="5"/>
    </i>
    <i t="default" r="2">
      <x v="35"/>
    </i>
    <i t="default" r="1">
      <x v="51"/>
    </i>
    <i t="default">
      <x v="2"/>
    </i>
    <i>
      <x v="3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3"/>
    </i>
    <i>
      <x v="4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4"/>
    </i>
    <i>
      <x v="5"/>
      <x v="37"/>
      <x v="26"/>
      <x/>
    </i>
    <i t="default" r="2">
      <x v="26"/>
    </i>
    <i t="default" r="1">
      <x v="37"/>
    </i>
    <i r="1">
      <x v="39"/>
      <x v="37"/>
      <x v="5"/>
    </i>
    <i t="default" r="2">
      <x v="37"/>
    </i>
    <i t="default" r="1">
      <x v="39"/>
    </i>
    <i r="1">
      <x v="44"/>
      <x v="39"/>
      <x v="5"/>
    </i>
    <i t="default" r="2">
      <x v="39"/>
    </i>
    <i t="default" r="1">
      <x v="44"/>
    </i>
    <i t="default">
      <x v="5"/>
    </i>
    <i>
      <x v="6"/>
      <x v="31"/>
      <x v="59"/>
      <x/>
    </i>
    <i r="3">
      <x v="1"/>
    </i>
    <i r="3">
      <x v="3"/>
    </i>
    <i t="default" r="2">
      <x v="59"/>
    </i>
    <i t="default" r="1">
      <x v="31"/>
    </i>
    <i r="1">
      <x v="45"/>
      <x v="23"/>
      <x v="5"/>
    </i>
    <i t="default" r="2">
      <x v="23"/>
    </i>
    <i t="default" r="1">
      <x v="45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60"/>
      <x v="64"/>
      <x/>
    </i>
    <i r="3">
      <x v="1"/>
    </i>
    <i r="3">
      <x v="3"/>
    </i>
    <i r="3">
      <x v="5"/>
    </i>
    <i t="default" r="2">
      <x v="64"/>
    </i>
    <i t="default" r="1">
      <x v="60"/>
    </i>
    <i t="default">
      <x v="6"/>
    </i>
    <i>
      <x v="7"/>
      <x v="31"/>
      <x v="59"/>
      <x v="1"/>
    </i>
    <i r="3">
      <x v="5"/>
    </i>
    <i t="default" r="2">
      <x v="59"/>
    </i>
    <i t="default" r="1">
      <x v="31"/>
    </i>
    <i r="1">
      <x v="60"/>
      <x v="64"/>
      <x v="1"/>
    </i>
    <i r="3">
      <x v="5"/>
    </i>
    <i t="default" r="2">
      <x v="64"/>
    </i>
    <i t="default" r="1">
      <x v="60"/>
    </i>
    <i t="default">
      <x v="7"/>
    </i>
    <i>
      <x v="8"/>
      <x v="19"/>
      <x v="15"/>
      <x/>
    </i>
    <i r="3">
      <x v="1"/>
    </i>
    <i r="3">
      <x v="3"/>
    </i>
    <i r="3">
      <x v="5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r="3">
      <x v="5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t="default" r="2">
      <x v="46"/>
    </i>
    <i t="default" r="1">
      <x v="53"/>
    </i>
    <i t="default">
      <x v="8"/>
    </i>
    <i>
      <x v="9"/>
      <x v="19"/>
      <x v="15"/>
      <x v="5"/>
    </i>
    <i t="default" r="2">
      <x v="15"/>
    </i>
    <i t="default" r="1">
      <x v="19"/>
    </i>
    <i r="1">
      <x v="28"/>
      <x v="2"/>
      <x v="5"/>
    </i>
    <i t="default" r="2">
      <x v="2"/>
    </i>
    <i t="default" r="1">
      <x v="28"/>
    </i>
    <i t="default">
      <x v="9"/>
    </i>
    <i>
      <x v="10"/>
      <x v="10"/>
      <x v="13"/>
      <x/>
    </i>
    <i r="3"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10"/>
    </i>
    <i>
      <x v="11"/>
      <x v="10"/>
      <x v="13"/>
      <x v="5"/>
    </i>
    <i t="default" r="2">
      <x v="13"/>
    </i>
    <i t="default" r="1">
      <x v="10"/>
    </i>
    <i r="1">
      <x v="14"/>
      <x v="9"/>
      <x/>
    </i>
    <i r="3">
      <x v="5"/>
    </i>
    <i t="default" r="2">
      <x v="9"/>
    </i>
    <i t="default" r="1">
      <x v="14"/>
    </i>
    <i r="1">
      <x v="15"/>
      <x v="11"/>
      <x v="5"/>
    </i>
    <i t="default" r="2">
      <x v="11"/>
    </i>
    <i t="default" r="1">
      <x v="15"/>
    </i>
    <i t="default">
      <x v="11"/>
    </i>
    <i>
      <x v="12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12"/>
    </i>
    <i>
      <x v="13"/>
      <x v="1"/>
      <x v="49"/>
      <x v="1"/>
    </i>
    <i t="default" r="2">
      <x v="49"/>
    </i>
    <i t="default" r="1">
      <x v="1"/>
    </i>
    <i r="1">
      <x v="3"/>
      <x v="8"/>
      <x v="5"/>
    </i>
    <i t="default" r="2">
      <x v="8"/>
    </i>
    <i t="default" r="1">
      <x v="3"/>
    </i>
    <i r="1">
      <x v="8"/>
      <x v="51"/>
      <x v="5"/>
    </i>
    <i t="default" r="2">
      <x v="51"/>
    </i>
    <i t="default" r="1">
      <x v="8"/>
    </i>
    <i r="1">
      <x v="33"/>
      <x v="12"/>
      <x v="6"/>
    </i>
    <i t="default" r="2">
      <x v="12"/>
    </i>
    <i t="default" r="1">
      <x v="33"/>
    </i>
    <i t="default">
      <x v="13"/>
    </i>
    <i>
      <x v="14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14"/>
    </i>
    <i>
      <x v="15"/>
      <x v="29"/>
      <x v="31"/>
      <x v="5"/>
    </i>
    <i t="default" r="2">
      <x v="31"/>
    </i>
    <i t="default" r="1">
      <x v="29"/>
    </i>
    <i r="1">
      <x v="32"/>
      <x v="14"/>
      <x v="5"/>
    </i>
    <i t="default" r="2">
      <x v="14"/>
    </i>
    <i t="default" r="1">
      <x v="32"/>
    </i>
    <i t="default">
      <x v="15"/>
    </i>
    <i>
      <x v="16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r="3">
      <x v="5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r="3">
      <x v="5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6"/>
    </i>
    <i>
      <x v="17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7"/>
    </i>
    <i>
      <x v="18"/>
      <x v="2"/>
      <x v="30"/>
      <x/>
    </i>
    <i r="3">
      <x v="1"/>
    </i>
    <i r="3">
      <x v="3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3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8"/>
    </i>
    <i>
      <x v="19"/>
      <x v="9"/>
      <x v="60"/>
      <x v="5"/>
    </i>
    <i t="default" r="2">
      <x v="60"/>
    </i>
    <i t="default" r="1">
      <x v="9"/>
    </i>
    <i t="default">
      <x v="1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58">
      <pivotArea type="all" dataOnly="0" outline="0" fieldPosition="0"/>
    </format>
    <format dxfId="5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55">
      <pivotArea outline="0" fieldPosition="0">
        <references count="1">
          <reference field="4294967294" count="1">
            <x v="7"/>
          </reference>
        </references>
      </pivotArea>
    </format>
    <format dxfId="5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52">
      <pivotArea field="1" type="button" dataOnly="0" labelOnly="1" outline="0" axis="axisRow" fieldPosition="1"/>
    </format>
    <format dxfId="51">
      <pivotArea field="2" type="button" dataOnly="0" labelOnly="1" outline="0" axis="axisRow" fieldPosition="2"/>
    </format>
    <format dxfId="50">
      <pivotArea field="3" type="button" dataOnly="0" labelOnly="1" outline="0" axis="axisRow" fieldPosition="3"/>
    </format>
    <format dxfId="4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8">
      <pivotArea field="1" type="button" dataOnly="0" labelOnly="1" outline="0" axis="axisRow" fieldPosition="1"/>
    </format>
    <format dxfId="47">
      <pivotArea field="2" type="button" dataOnly="0" labelOnly="1" outline="0" axis="axisRow" fieldPosition="2"/>
    </format>
    <format dxfId="46">
      <pivotArea field="3" type="button" dataOnly="0" labelOnly="1" outline="0" axis="axisRow" fieldPosition="3"/>
    </format>
    <format dxfId="4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4">
      <pivotArea field="1" type="button" dataOnly="0" labelOnly="1" outline="0" axis="axisRow" fieldPosition="1"/>
    </format>
    <format dxfId="43">
      <pivotArea field="2" type="button" dataOnly="0" labelOnly="1" outline="0" axis="axisRow" fieldPosition="2"/>
    </format>
    <format dxfId="42">
      <pivotArea field="3" type="button" dataOnly="0" labelOnly="1" outline="0" axis="axisRow" fieldPosition="3"/>
    </format>
    <format dxfId="4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0">
      <pivotArea outline="0" fieldPosition="0">
        <references count="1">
          <reference field="4294967294" count="1">
            <x v="3"/>
          </reference>
        </references>
      </pivotArea>
    </format>
    <format dxfId="39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O1442" totalsRowShown="0" headerRowDxfId="38" dataDxfId="37">
  <autoFilter ref="A1:O1442" xr:uid="{00000000-0009-0000-0100-000001000000}"/>
  <tableColumns count="15">
    <tableColumn id="1" xr3:uid="{00000000-0010-0000-0000-000001000000}" name="Org 1" dataDxfId="36" totalsRowDxfId="35">
      <calculatedColumnFormula>MID(Tabla1[[#This Row],[Org 2]],1,2)</calculatedColumnFormula>
    </tableColumn>
    <tableColumn id="2" xr3:uid="{00000000-0010-0000-0000-000002000000}" name="Org 2"/>
    <tableColumn id="3" xr3:uid="{00000000-0010-0000-0000-000003000000}" name="Prog."/>
    <tableColumn id="4" xr3:uid="{00000000-0010-0000-0000-000004000000}" name="Denominación" dataDxfId="34" totalsRowDxfId="33">
      <calculatedColumnFormula>VLOOKUP(C2,Hoja2!B:C,2,FALSE)</calculatedColumnFormula>
    </tableColumn>
    <tableColumn id="5" xr3:uid="{00000000-0010-0000-0000-000005000000}" name="Cap" dataDxfId="32" totalsRowDxfId="31">
      <calculatedColumnFormula>LEFT(G2,1)</calculatedColumnFormula>
    </tableColumn>
    <tableColumn id="6" xr3:uid="{00000000-0010-0000-0000-000006000000}" name="Art" dataDxfId="30" totalsRowDxfId="29">
      <calculatedColumnFormula>LEFT(G2,2)</calculatedColumnFormula>
    </tableColumn>
    <tableColumn id="7" xr3:uid="{00000000-0010-0000-0000-000007000000}" name="Econ." totalsRowDxfId="28"/>
    <tableColumn id="8" xr3:uid="{00000000-0010-0000-0000-000008000000}" name="DENOMINACIÓN2" totalsRowDxfId="27"/>
    <tableColumn id="9" xr3:uid="{00000000-0010-0000-0000-000009000000}" name="Créditos Iniciales" totalsRowDxfId="26"/>
    <tableColumn id="10" xr3:uid="{00000000-0010-0000-0000-00000A000000}" name="Modificaciones" totalsRowDxfId="25"/>
    <tableColumn id="11" xr3:uid="{00000000-0010-0000-0000-00000B000000}" name="Créditos Totales" totalsRowDxfId="24"/>
    <tableColumn id="12" xr3:uid="{00000000-0010-0000-0000-00000C000000}" name="Gastos Autorizados" totalsRowDxfId="23"/>
    <tableColumn id="13" xr3:uid="{00000000-0010-0000-0000-00000D000000}" name="Disposiciones ó Compromisos" totalsRowDxfId="22"/>
    <tableColumn id="14" xr3:uid="{00000000-0010-0000-0000-00000E000000}" name="Obligaciones Reconocidas" totalsRowDxfId="21"/>
    <tableColumn id="15" xr3:uid="{00000000-0010-0000-0000-00000F000000}" name="Pagos Realizados" totalsRowDxfId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3"/>
  <sheetViews>
    <sheetView tabSelected="1" zoomScale="124" zoomScaleNormal="124" zoomScalePageLayoutView="124" workbookViewId="0">
      <selection sqref="A1:L1"/>
    </sheetView>
  </sheetViews>
  <sheetFormatPr baseColWidth="10" defaultColWidth="11.42578125" defaultRowHeight="12.75" x14ac:dyDescent="0.2"/>
  <cols>
    <col min="1" max="1" width="6.140625" style="1" customWidth="1"/>
    <col min="2" max="2" width="9.28515625" style="1" bestFit="1" customWidth="1"/>
    <col min="3" max="3" width="55.85546875" style="1" bestFit="1" customWidth="1"/>
    <col min="4" max="4" width="8.42578125" style="1" bestFit="1" customWidth="1"/>
    <col min="5" max="5" width="12.28515625" style="1" customWidth="1"/>
    <col min="6" max="6" width="11.42578125" style="1" customWidth="1"/>
    <col min="7" max="8" width="12.28515625" style="1" customWidth="1"/>
    <col min="9" max="9" width="16.7109375" style="1" customWidth="1"/>
    <col min="10" max="10" width="16.140625" style="1" customWidth="1"/>
    <col min="11" max="11" width="12.28515625" style="1" customWidth="1"/>
    <col min="12" max="12" width="7.85546875" style="1" customWidth="1"/>
    <col min="13" max="16384" width="11.42578125" style="1"/>
  </cols>
  <sheetData>
    <row r="1" spans="1:12" s="4" customFormat="1" ht="29.45" customHeight="1" x14ac:dyDescent="0.3">
      <c r="A1" s="24" t="s">
        <v>858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">
      <c r="A2" s="18"/>
      <c r="B2" s="18"/>
      <c r="C2" s="18"/>
      <c r="D2" s="18"/>
      <c r="E2" s="19" t="s">
        <v>127</v>
      </c>
      <c r="F2" s="18"/>
      <c r="G2" s="18"/>
      <c r="H2" s="18"/>
      <c r="I2" s="18"/>
      <c r="J2" s="18"/>
      <c r="K2" s="18"/>
      <c r="L2" s="18"/>
    </row>
    <row r="3" spans="1:12" s="3" customFormat="1" ht="38.25" x14ac:dyDescent="0.2">
      <c r="A3" s="19" t="s">
        <v>355</v>
      </c>
      <c r="B3" s="23" t="s">
        <v>5</v>
      </c>
      <c r="C3" s="23" t="s">
        <v>132</v>
      </c>
      <c r="D3" s="23" t="s">
        <v>70</v>
      </c>
      <c r="E3" s="22" t="s">
        <v>126</v>
      </c>
      <c r="F3" s="22" t="s">
        <v>128</v>
      </c>
      <c r="G3" s="22" t="s">
        <v>129</v>
      </c>
      <c r="H3" s="22" t="s">
        <v>321</v>
      </c>
      <c r="I3" s="22" t="s">
        <v>322</v>
      </c>
      <c r="J3" s="22" t="s">
        <v>130</v>
      </c>
      <c r="K3" s="22" t="s">
        <v>131</v>
      </c>
      <c r="L3" s="22" t="s">
        <v>133</v>
      </c>
    </row>
    <row r="4" spans="1:12" x14ac:dyDescent="0.2">
      <c r="A4" s="18" t="s">
        <v>7</v>
      </c>
      <c r="B4" s="18" t="s">
        <v>8</v>
      </c>
      <c r="C4" s="18" t="s">
        <v>136</v>
      </c>
      <c r="D4" s="18" t="s">
        <v>326</v>
      </c>
      <c r="E4" s="20">
        <v>2433556</v>
      </c>
      <c r="F4" s="20">
        <v>0</v>
      </c>
      <c r="G4" s="20">
        <v>2433556</v>
      </c>
      <c r="H4" s="20">
        <v>2399817.4</v>
      </c>
      <c r="I4" s="20">
        <v>2399817.4</v>
      </c>
      <c r="J4" s="20">
        <v>1132048.44</v>
      </c>
      <c r="K4" s="20">
        <v>1132048.44</v>
      </c>
      <c r="L4" s="21">
        <v>0.46518281888725799</v>
      </c>
    </row>
    <row r="5" spans="1:12" x14ac:dyDescent="0.2">
      <c r="A5" s="18"/>
      <c r="B5" s="18"/>
      <c r="C5" s="18"/>
      <c r="D5" s="18" t="s">
        <v>185</v>
      </c>
      <c r="E5" s="20">
        <v>141760</v>
      </c>
      <c r="F5" s="20">
        <v>0</v>
      </c>
      <c r="G5" s="20">
        <v>141760</v>
      </c>
      <c r="H5" s="20">
        <v>38491.75</v>
      </c>
      <c r="I5" s="20">
        <v>38491.75</v>
      </c>
      <c r="J5" s="20">
        <v>25036.550000000003</v>
      </c>
      <c r="K5" s="20">
        <v>25036.550000000003</v>
      </c>
      <c r="L5" s="21">
        <v>0.17661223194130929</v>
      </c>
    </row>
    <row r="6" spans="1:12" x14ac:dyDescent="0.2">
      <c r="A6" s="18"/>
      <c r="B6" s="18"/>
      <c r="C6" s="18"/>
      <c r="D6" s="18" t="s">
        <v>327</v>
      </c>
      <c r="E6" s="20">
        <v>87165</v>
      </c>
      <c r="F6" s="20">
        <v>0</v>
      </c>
      <c r="G6" s="20">
        <v>87165</v>
      </c>
      <c r="H6" s="20">
        <v>40192.629999999997</v>
      </c>
      <c r="I6" s="20">
        <v>40192.629999999997</v>
      </c>
      <c r="J6" s="20">
        <v>40192.629999999997</v>
      </c>
      <c r="K6" s="20">
        <v>36318.65</v>
      </c>
      <c r="L6" s="21">
        <v>0.4611097344117478</v>
      </c>
    </row>
    <row r="7" spans="1:12" x14ac:dyDescent="0.2">
      <c r="A7" s="18"/>
      <c r="B7" s="18"/>
      <c r="C7" s="18" t="s">
        <v>137</v>
      </c>
      <c r="D7" s="18"/>
      <c r="E7" s="20">
        <v>2662481</v>
      </c>
      <c r="F7" s="20">
        <v>0</v>
      </c>
      <c r="G7" s="20">
        <v>2662481</v>
      </c>
      <c r="H7" s="20">
        <v>2478501.7799999998</v>
      </c>
      <c r="I7" s="20">
        <v>2478501.7799999998</v>
      </c>
      <c r="J7" s="20">
        <v>1197277.6199999999</v>
      </c>
      <c r="K7" s="20">
        <v>1193403.6399999999</v>
      </c>
      <c r="L7" s="21">
        <v>0.44968494423058791</v>
      </c>
    </row>
    <row r="8" spans="1:12" x14ac:dyDescent="0.2">
      <c r="A8" s="18"/>
      <c r="B8" s="18" t="s">
        <v>81</v>
      </c>
      <c r="C8" s="18"/>
      <c r="D8" s="18"/>
      <c r="E8" s="20">
        <v>2662481</v>
      </c>
      <c r="F8" s="20">
        <v>0</v>
      </c>
      <c r="G8" s="20">
        <v>2662481</v>
      </c>
      <c r="H8" s="20">
        <v>2478501.7799999998</v>
      </c>
      <c r="I8" s="20">
        <v>2478501.7799999998</v>
      </c>
      <c r="J8" s="20">
        <v>1197277.6199999999</v>
      </c>
      <c r="K8" s="20">
        <v>1193403.6399999999</v>
      </c>
      <c r="L8" s="21">
        <v>0.44968494423058791</v>
      </c>
    </row>
    <row r="9" spans="1:12" x14ac:dyDescent="0.2">
      <c r="A9" s="18"/>
      <c r="B9" s="18" t="s">
        <v>9</v>
      </c>
      <c r="C9" s="18" t="s">
        <v>138</v>
      </c>
      <c r="D9" s="18" t="s">
        <v>326</v>
      </c>
      <c r="E9" s="20">
        <v>1455658</v>
      </c>
      <c r="F9" s="20">
        <v>-18100</v>
      </c>
      <c r="G9" s="20">
        <v>1437558</v>
      </c>
      <c r="H9" s="20">
        <v>1367044.72</v>
      </c>
      <c r="I9" s="20">
        <v>1367044.72</v>
      </c>
      <c r="J9" s="20">
        <v>621585.92999999993</v>
      </c>
      <c r="K9" s="20">
        <v>621585.92999999993</v>
      </c>
      <c r="L9" s="21">
        <v>0.43239015747538528</v>
      </c>
    </row>
    <row r="10" spans="1:12" x14ac:dyDescent="0.2">
      <c r="A10" s="18"/>
      <c r="B10" s="18"/>
      <c r="C10" s="18"/>
      <c r="D10" s="18" t="s">
        <v>185</v>
      </c>
      <c r="E10" s="20">
        <v>276007</v>
      </c>
      <c r="F10" s="20">
        <v>0</v>
      </c>
      <c r="G10" s="20">
        <v>276007</v>
      </c>
      <c r="H10" s="20">
        <v>75429.570000000007</v>
      </c>
      <c r="I10" s="20">
        <v>75429.570000000007</v>
      </c>
      <c r="J10" s="20">
        <v>44265.279999999999</v>
      </c>
      <c r="K10" s="20">
        <v>37171.160000000003</v>
      </c>
      <c r="L10" s="21">
        <v>0.16037738173307198</v>
      </c>
    </row>
    <row r="11" spans="1:12" x14ac:dyDescent="0.2">
      <c r="A11" s="18"/>
      <c r="B11" s="18"/>
      <c r="C11" s="18" t="s">
        <v>139</v>
      </c>
      <c r="D11" s="18"/>
      <c r="E11" s="20">
        <v>1731665</v>
      </c>
      <c r="F11" s="20">
        <v>-18100</v>
      </c>
      <c r="G11" s="20">
        <v>1713565</v>
      </c>
      <c r="H11" s="20">
        <v>1442474.29</v>
      </c>
      <c r="I11" s="20">
        <v>1442474.29</v>
      </c>
      <c r="J11" s="20">
        <v>665851.21</v>
      </c>
      <c r="K11" s="20">
        <v>658757.09</v>
      </c>
      <c r="L11" s="21">
        <v>0.38857656989959527</v>
      </c>
    </row>
    <row r="12" spans="1:12" x14ac:dyDescent="0.2">
      <c r="A12" s="18"/>
      <c r="B12" s="18" t="s">
        <v>82</v>
      </c>
      <c r="C12" s="18"/>
      <c r="D12" s="18"/>
      <c r="E12" s="20">
        <v>1731665</v>
      </c>
      <c r="F12" s="20">
        <v>-18100</v>
      </c>
      <c r="G12" s="20">
        <v>1713565</v>
      </c>
      <c r="H12" s="20">
        <v>1442474.29</v>
      </c>
      <c r="I12" s="20">
        <v>1442474.29</v>
      </c>
      <c r="J12" s="20">
        <v>665851.21</v>
      </c>
      <c r="K12" s="20">
        <v>658757.09</v>
      </c>
      <c r="L12" s="21">
        <v>0.38857656989959527</v>
      </c>
    </row>
    <row r="13" spans="1:12" x14ac:dyDescent="0.2">
      <c r="A13" s="18"/>
      <c r="B13" s="18" t="s">
        <v>10</v>
      </c>
      <c r="C13" s="18" t="s">
        <v>140</v>
      </c>
      <c r="D13" s="18"/>
      <c r="E13" s="20">
        <v>1208599</v>
      </c>
      <c r="F13" s="20">
        <v>0</v>
      </c>
      <c r="G13" s="20">
        <v>1208599</v>
      </c>
      <c r="H13" s="20">
        <v>1003480.22</v>
      </c>
      <c r="I13" s="20">
        <v>1001618.48</v>
      </c>
      <c r="J13" s="20">
        <v>477055.77000000014</v>
      </c>
      <c r="K13" s="20">
        <v>473534.45000000013</v>
      </c>
      <c r="L13" s="21">
        <v>0.39471799165811006</v>
      </c>
    </row>
    <row r="14" spans="1:12" x14ac:dyDescent="0.2">
      <c r="A14" s="18"/>
      <c r="B14" s="18" t="s">
        <v>83</v>
      </c>
      <c r="C14" s="18"/>
      <c r="D14" s="18"/>
      <c r="E14" s="20">
        <v>1208599</v>
      </c>
      <c r="F14" s="20">
        <v>0</v>
      </c>
      <c r="G14" s="20">
        <v>1208599</v>
      </c>
      <c r="H14" s="20">
        <v>1003480.22</v>
      </c>
      <c r="I14" s="20">
        <v>1001618.48</v>
      </c>
      <c r="J14" s="20">
        <v>477055.77000000014</v>
      </c>
      <c r="K14" s="20">
        <v>473534.45000000013</v>
      </c>
      <c r="L14" s="21">
        <v>0.39471799165811006</v>
      </c>
    </row>
    <row r="15" spans="1:12" x14ac:dyDescent="0.2">
      <c r="A15" s="18"/>
      <c r="B15" s="18" t="s">
        <v>11</v>
      </c>
      <c r="C15" s="18" t="s">
        <v>141</v>
      </c>
      <c r="D15" s="18" t="s">
        <v>326</v>
      </c>
      <c r="E15" s="20">
        <v>140222</v>
      </c>
      <c r="F15" s="20">
        <v>0</v>
      </c>
      <c r="G15" s="20">
        <v>140222</v>
      </c>
      <c r="H15" s="20">
        <v>88198.54</v>
      </c>
      <c r="I15" s="20">
        <v>88198.54</v>
      </c>
      <c r="J15" s="20">
        <v>44913.4</v>
      </c>
      <c r="K15" s="20">
        <v>44913.4</v>
      </c>
      <c r="L15" s="21">
        <v>0.32030209239634294</v>
      </c>
    </row>
    <row r="16" spans="1:12" x14ac:dyDescent="0.2">
      <c r="A16" s="18"/>
      <c r="B16" s="18"/>
      <c r="C16" s="18"/>
      <c r="D16" s="18" t="s">
        <v>185</v>
      </c>
      <c r="E16" s="20">
        <v>169300</v>
      </c>
      <c r="F16" s="20">
        <v>0</v>
      </c>
      <c r="G16" s="20">
        <v>169300</v>
      </c>
      <c r="H16" s="20">
        <v>67214.66</v>
      </c>
      <c r="I16" s="20">
        <v>67214.66</v>
      </c>
      <c r="J16" s="20">
        <v>21363.71</v>
      </c>
      <c r="K16" s="20">
        <v>21363.71</v>
      </c>
      <c r="L16" s="21">
        <v>0.12618848198464264</v>
      </c>
    </row>
    <row r="17" spans="1:12" x14ac:dyDescent="0.2">
      <c r="A17" s="18"/>
      <c r="B17" s="18"/>
      <c r="C17" s="18" t="s">
        <v>142</v>
      </c>
      <c r="D17" s="18"/>
      <c r="E17" s="20">
        <v>309522</v>
      </c>
      <c r="F17" s="20">
        <v>0</v>
      </c>
      <c r="G17" s="20">
        <v>309522</v>
      </c>
      <c r="H17" s="20">
        <v>155413.20000000001</v>
      </c>
      <c r="I17" s="20">
        <v>155413.20000000001</v>
      </c>
      <c r="J17" s="20">
        <v>66277.11</v>
      </c>
      <c r="K17" s="20">
        <v>66277.11</v>
      </c>
      <c r="L17" s="21">
        <v>0.21412729951344336</v>
      </c>
    </row>
    <row r="18" spans="1:12" x14ac:dyDescent="0.2">
      <c r="A18" s="18"/>
      <c r="B18" s="18" t="s">
        <v>84</v>
      </c>
      <c r="C18" s="18"/>
      <c r="D18" s="18"/>
      <c r="E18" s="20">
        <v>309522</v>
      </c>
      <c r="F18" s="20">
        <v>0</v>
      </c>
      <c r="G18" s="20">
        <v>309522</v>
      </c>
      <c r="H18" s="20">
        <v>155413.20000000001</v>
      </c>
      <c r="I18" s="20">
        <v>155413.20000000001</v>
      </c>
      <c r="J18" s="20">
        <v>66277.11</v>
      </c>
      <c r="K18" s="20">
        <v>66277.11</v>
      </c>
      <c r="L18" s="21">
        <v>0.21412729951344336</v>
      </c>
    </row>
    <row r="19" spans="1:12" x14ac:dyDescent="0.2">
      <c r="A19" s="18"/>
      <c r="B19" s="18" t="s">
        <v>12</v>
      </c>
      <c r="C19" s="18" t="s">
        <v>143</v>
      </c>
      <c r="D19" s="18" t="s">
        <v>326</v>
      </c>
      <c r="E19" s="20">
        <v>359456</v>
      </c>
      <c r="F19" s="20">
        <v>18100</v>
      </c>
      <c r="G19" s="20">
        <v>377556</v>
      </c>
      <c r="H19" s="20">
        <v>361318.40000000002</v>
      </c>
      <c r="I19" s="20">
        <v>361318.40000000002</v>
      </c>
      <c r="J19" s="20">
        <v>223823.81000000006</v>
      </c>
      <c r="K19" s="20">
        <v>223823.81000000006</v>
      </c>
      <c r="L19" s="21">
        <v>0.59282281303965523</v>
      </c>
    </row>
    <row r="20" spans="1:12" x14ac:dyDescent="0.2">
      <c r="A20" s="18"/>
      <c r="B20" s="18"/>
      <c r="C20" s="18"/>
      <c r="D20" s="18" t="s">
        <v>185</v>
      </c>
      <c r="E20" s="20">
        <v>246600</v>
      </c>
      <c r="F20" s="20">
        <v>0</v>
      </c>
      <c r="G20" s="20">
        <v>246600</v>
      </c>
      <c r="H20" s="20">
        <v>153554.29999999999</v>
      </c>
      <c r="I20" s="20">
        <v>148655.94999999998</v>
      </c>
      <c r="J20" s="20">
        <v>92196.87</v>
      </c>
      <c r="K20" s="20">
        <v>88860.51</v>
      </c>
      <c r="L20" s="21">
        <v>0.3738721411192214</v>
      </c>
    </row>
    <row r="21" spans="1:12" x14ac:dyDescent="0.2">
      <c r="A21" s="18"/>
      <c r="B21" s="18"/>
      <c r="C21" s="18"/>
      <c r="D21" s="18" t="s">
        <v>328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1">
        <v>0</v>
      </c>
    </row>
    <row r="22" spans="1:12" x14ac:dyDescent="0.2">
      <c r="A22" s="18"/>
      <c r="B22" s="18"/>
      <c r="C22" s="18" t="s">
        <v>144</v>
      </c>
      <c r="D22" s="18"/>
      <c r="E22" s="20">
        <v>606056</v>
      </c>
      <c r="F22" s="20">
        <v>18100</v>
      </c>
      <c r="G22" s="20">
        <v>624156</v>
      </c>
      <c r="H22" s="20">
        <v>514872.7</v>
      </c>
      <c r="I22" s="20">
        <v>509974.35</v>
      </c>
      <c r="J22" s="20">
        <v>316020.68000000005</v>
      </c>
      <c r="K22" s="20">
        <v>312684.32000000007</v>
      </c>
      <c r="L22" s="21">
        <v>0.50631681823133967</v>
      </c>
    </row>
    <row r="23" spans="1:12" x14ac:dyDescent="0.2">
      <c r="A23" s="18"/>
      <c r="B23" s="18" t="s">
        <v>85</v>
      </c>
      <c r="C23" s="18"/>
      <c r="D23" s="18"/>
      <c r="E23" s="20">
        <v>606056</v>
      </c>
      <c r="F23" s="20">
        <v>18100</v>
      </c>
      <c r="G23" s="20">
        <v>624156</v>
      </c>
      <c r="H23" s="20">
        <v>514872.7</v>
      </c>
      <c r="I23" s="20">
        <v>509974.35</v>
      </c>
      <c r="J23" s="20">
        <v>316020.68000000005</v>
      </c>
      <c r="K23" s="20">
        <v>312684.32000000007</v>
      </c>
      <c r="L23" s="21">
        <v>0.50631681823133967</v>
      </c>
    </row>
    <row r="24" spans="1:12" x14ac:dyDescent="0.2">
      <c r="A24" s="18"/>
      <c r="B24" s="18" t="s">
        <v>13</v>
      </c>
      <c r="C24" s="18" t="s">
        <v>145</v>
      </c>
      <c r="D24" s="18" t="s">
        <v>326</v>
      </c>
      <c r="E24" s="20">
        <v>153523</v>
      </c>
      <c r="F24" s="20">
        <v>0</v>
      </c>
      <c r="G24" s="20">
        <v>153523</v>
      </c>
      <c r="H24" s="20">
        <v>153484.6</v>
      </c>
      <c r="I24" s="20">
        <v>153484.6</v>
      </c>
      <c r="J24" s="20">
        <v>78139.049999999988</v>
      </c>
      <c r="K24" s="20">
        <v>78139.049999999988</v>
      </c>
      <c r="L24" s="21">
        <v>0.50897292262397154</v>
      </c>
    </row>
    <row r="25" spans="1:12" x14ac:dyDescent="0.2">
      <c r="A25" s="18"/>
      <c r="B25" s="18"/>
      <c r="C25" s="18"/>
      <c r="D25" s="18" t="s">
        <v>185</v>
      </c>
      <c r="E25" s="20">
        <v>186600</v>
      </c>
      <c r="F25" s="20">
        <v>0</v>
      </c>
      <c r="G25" s="20">
        <v>186600</v>
      </c>
      <c r="H25" s="20">
        <v>96810.75</v>
      </c>
      <c r="I25" s="20">
        <v>96810.75</v>
      </c>
      <c r="J25" s="20">
        <v>65399.06</v>
      </c>
      <c r="K25" s="20">
        <v>59322.74</v>
      </c>
      <c r="L25" s="21">
        <v>0.35047727759914254</v>
      </c>
    </row>
    <row r="26" spans="1:12" x14ac:dyDescent="0.2">
      <c r="A26" s="18"/>
      <c r="B26" s="18"/>
      <c r="C26" s="18"/>
      <c r="D26" s="18" t="s">
        <v>327</v>
      </c>
      <c r="E26" s="20">
        <v>49100</v>
      </c>
      <c r="F26" s="20">
        <v>0</v>
      </c>
      <c r="G26" s="20">
        <v>49100</v>
      </c>
      <c r="H26" s="20">
        <v>45275.27</v>
      </c>
      <c r="I26" s="20">
        <v>45275.27</v>
      </c>
      <c r="J26" s="20">
        <v>45275.27</v>
      </c>
      <c r="K26" s="20">
        <v>45275.27</v>
      </c>
      <c r="L26" s="21">
        <v>0.92210325865580445</v>
      </c>
    </row>
    <row r="27" spans="1:12" x14ac:dyDescent="0.2">
      <c r="A27" s="18"/>
      <c r="B27" s="18"/>
      <c r="C27" s="18" t="s">
        <v>146</v>
      </c>
      <c r="D27" s="18"/>
      <c r="E27" s="20">
        <v>389223</v>
      </c>
      <c r="F27" s="20">
        <v>0</v>
      </c>
      <c r="G27" s="20">
        <v>389223</v>
      </c>
      <c r="H27" s="20">
        <v>295570.62</v>
      </c>
      <c r="I27" s="20">
        <v>295570.62</v>
      </c>
      <c r="J27" s="20">
        <v>188813.37999999998</v>
      </c>
      <c r="K27" s="20">
        <v>182737.05999999997</v>
      </c>
      <c r="L27" s="21">
        <v>0.48510334692451362</v>
      </c>
    </row>
    <row r="28" spans="1:12" x14ac:dyDescent="0.2">
      <c r="A28" s="18"/>
      <c r="B28" s="18" t="s">
        <v>86</v>
      </c>
      <c r="C28" s="18"/>
      <c r="D28" s="18"/>
      <c r="E28" s="20">
        <v>389223</v>
      </c>
      <c r="F28" s="20">
        <v>0</v>
      </c>
      <c r="G28" s="20">
        <v>389223</v>
      </c>
      <c r="H28" s="20">
        <v>295570.62</v>
      </c>
      <c r="I28" s="20">
        <v>295570.62</v>
      </c>
      <c r="J28" s="20">
        <v>188813.37999999998</v>
      </c>
      <c r="K28" s="20">
        <v>182737.05999999997</v>
      </c>
      <c r="L28" s="21">
        <v>0.48510334692451362</v>
      </c>
    </row>
    <row r="29" spans="1:12" x14ac:dyDescent="0.2">
      <c r="A29" s="18"/>
      <c r="B29" s="18" t="s">
        <v>14</v>
      </c>
      <c r="C29" s="18" t="s">
        <v>147</v>
      </c>
      <c r="D29" s="18" t="s">
        <v>326</v>
      </c>
      <c r="E29" s="20">
        <v>1269970</v>
      </c>
      <c r="F29" s="20">
        <v>6000</v>
      </c>
      <c r="G29" s="20">
        <v>1275970</v>
      </c>
      <c r="H29" s="20">
        <v>1082093.3999999999</v>
      </c>
      <c r="I29" s="20">
        <v>1082093.3999999999</v>
      </c>
      <c r="J29" s="20">
        <v>574911.47</v>
      </c>
      <c r="K29" s="20">
        <v>574911.47</v>
      </c>
      <c r="L29" s="21">
        <v>0.45056817166547802</v>
      </c>
    </row>
    <row r="30" spans="1:12" x14ac:dyDescent="0.2">
      <c r="A30" s="18"/>
      <c r="B30" s="18"/>
      <c r="C30" s="18"/>
      <c r="D30" s="18" t="s">
        <v>185</v>
      </c>
      <c r="E30" s="20">
        <v>81600</v>
      </c>
      <c r="F30" s="20">
        <v>0</v>
      </c>
      <c r="G30" s="20">
        <v>81600</v>
      </c>
      <c r="H30" s="20">
        <v>57075.75</v>
      </c>
      <c r="I30" s="20">
        <v>57075.75</v>
      </c>
      <c r="J30" s="20">
        <v>226.16</v>
      </c>
      <c r="K30" s="20">
        <v>226.16</v>
      </c>
      <c r="L30" s="21">
        <v>2.7715686274509804E-3</v>
      </c>
    </row>
    <row r="31" spans="1:12" x14ac:dyDescent="0.2">
      <c r="A31" s="18"/>
      <c r="B31" s="18"/>
      <c r="C31" s="18" t="s">
        <v>148</v>
      </c>
      <c r="D31" s="18"/>
      <c r="E31" s="20">
        <v>1351570</v>
      </c>
      <c r="F31" s="20">
        <v>6000</v>
      </c>
      <c r="G31" s="20">
        <v>1357570</v>
      </c>
      <c r="H31" s="20">
        <v>1139169.1499999999</v>
      </c>
      <c r="I31" s="20">
        <v>1139169.1499999999</v>
      </c>
      <c r="J31" s="20">
        <v>575137.63</v>
      </c>
      <c r="K31" s="20">
        <v>575137.63</v>
      </c>
      <c r="L31" s="21">
        <v>0.4236522831235221</v>
      </c>
    </row>
    <row r="32" spans="1:12" x14ac:dyDescent="0.2">
      <c r="A32" s="18"/>
      <c r="B32" s="18" t="s">
        <v>87</v>
      </c>
      <c r="C32" s="18"/>
      <c r="D32" s="18"/>
      <c r="E32" s="20">
        <v>1351570</v>
      </c>
      <c r="F32" s="20">
        <v>6000</v>
      </c>
      <c r="G32" s="20">
        <v>1357570</v>
      </c>
      <c r="H32" s="20">
        <v>1139169.1499999999</v>
      </c>
      <c r="I32" s="20">
        <v>1139169.1499999999</v>
      </c>
      <c r="J32" s="20">
        <v>575137.63</v>
      </c>
      <c r="K32" s="20">
        <v>575137.63</v>
      </c>
      <c r="L32" s="21">
        <v>0.4236522831235221</v>
      </c>
    </row>
    <row r="33" spans="1:12" x14ac:dyDescent="0.2">
      <c r="A33" s="18" t="s">
        <v>72</v>
      </c>
      <c r="B33" s="18"/>
      <c r="C33" s="18"/>
      <c r="D33" s="18"/>
      <c r="E33" s="20">
        <v>8259116</v>
      </c>
      <c r="F33" s="20">
        <v>6000</v>
      </c>
      <c r="G33" s="20">
        <v>8265116</v>
      </c>
      <c r="H33" s="20">
        <v>7029481.959999999</v>
      </c>
      <c r="I33" s="20">
        <v>7022721.8699999992</v>
      </c>
      <c r="J33" s="20">
        <v>3486433.4000000004</v>
      </c>
      <c r="K33" s="20">
        <v>3462531.3</v>
      </c>
      <c r="L33" s="21">
        <v>0.42182510203123563</v>
      </c>
    </row>
    <row r="34" spans="1:12" x14ac:dyDescent="0.2">
      <c r="A34" s="18" t="s">
        <v>15</v>
      </c>
      <c r="B34" s="18" t="s">
        <v>16</v>
      </c>
      <c r="C34" s="18" t="s">
        <v>149</v>
      </c>
      <c r="D34" s="18" t="s">
        <v>326</v>
      </c>
      <c r="E34" s="20">
        <v>494610</v>
      </c>
      <c r="F34" s="20">
        <v>0</v>
      </c>
      <c r="G34" s="20">
        <v>494610</v>
      </c>
      <c r="H34" s="20">
        <v>374093.13</v>
      </c>
      <c r="I34" s="20">
        <v>374093.13</v>
      </c>
      <c r="J34" s="20">
        <v>189667.91</v>
      </c>
      <c r="K34" s="20">
        <v>189667.91</v>
      </c>
      <c r="L34" s="21">
        <v>0.3834696225308829</v>
      </c>
    </row>
    <row r="35" spans="1:12" x14ac:dyDescent="0.2">
      <c r="A35" s="18"/>
      <c r="B35" s="18"/>
      <c r="C35" s="18"/>
      <c r="D35" s="18" t="s">
        <v>185</v>
      </c>
      <c r="E35" s="20">
        <v>157350</v>
      </c>
      <c r="F35" s="20">
        <v>-1000</v>
      </c>
      <c r="G35" s="20">
        <v>156350</v>
      </c>
      <c r="H35" s="20">
        <v>86408.680000000008</v>
      </c>
      <c r="I35" s="20">
        <v>86408.680000000008</v>
      </c>
      <c r="J35" s="20">
        <v>23431.739999999998</v>
      </c>
      <c r="K35" s="20">
        <v>23431.739999999998</v>
      </c>
      <c r="L35" s="21">
        <v>0.14986722097857369</v>
      </c>
    </row>
    <row r="36" spans="1:12" x14ac:dyDescent="0.2">
      <c r="A36" s="18"/>
      <c r="B36" s="18"/>
      <c r="C36" s="18"/>
      <c r="D36" s="18" t="s">
        <v>327</v>
      </c>
      <c r="E36" s="20">
        <v>700000</v>
      </c>
      <c r="F36" s="20">
        <v>0</v>
      </c>
      <c r="G36" s="20">
        <v>700000</v>
      </c>
      <c r="H36" s="20">
        <v>700000</v>
      </c>
      <c r="I36" s="20">
        <v>700000</v>
      </c>
      <c r="J36" s="20">
        <v>0</v>
      </c>
      <c r="K36" s="20">
        <v>0</v>
      </c>
      <c r="L36" s="21">
        <v>0</v>
      </c>
    </row>
    <row r="37" spans="1:12" x14ac:dyDescent="0.2">
      <c r="A37" s="18"/>
      <c r="B37" s="18"/>
      <c r="C37" s="18"/>
      <c r="D37" s="18" t="s">
        <v>328</v>
      </c>
      <c r="E37" s="20">
        <v>65000</v>
      </c>
      <c r="F37" s="20">
        <v>2520.84</v>
      </c>
      <c r="G37" s="20">
        <v>67520.84</v>
      </c>
      <c r="H37" s="20">
        <v>50416.67</v>
      </c>
      <c r="I37" s="20">
        <v>50416.67</v>
      </c>
      <c r="J37" s="20">
        <v>27729.19</v>
      </c>
      <c r="K37" s="20">
        <v>27729.19</v>
      </c>
      <c r="L37" s="21">
        <v>0.41067602239545598</v>
      </c>
    </row>
    <row r="38" spans="1:12" x14ac:dyDescent="0.2">
      <c r="A38" s="18"/>
      <c r="B38" s="18"/>
      <c r="C38" s="18"/>
      <c r="D38" s="18" t="s">
        <v>330</v>
      </c>
      <c r="E38" s="20">
        <v>5323000</v>
      </c>
      <c r="F38" s="20">
        <v>0</v>
      </c>
      <c r="G38" s="20">
        <v>5323000</v>
      </c>
      <c r="H38" s="20">
        <v>5322214.45</v>
      </c>
      <c r="I38" s="20">
        <v>5322214.45</v>
      </c>
      <c r="J38" s="20">
        <v>0</v>
      </c>
      <c r="K38" s="20">
        <v>0</v>
      </c>
      <c r="L38" s="21">
        <v>0</v>
      </c>
    </row>
    <row r="39" spans="1:12" x14ac:dyDescent="0.2">
      <c r="A39" s="18"/>
      <c r="B39" s="18"/>
      <c r="C39" s="18"/>
      <c r="D39" s="18" t="s">
        <v>331</v>
      </c>
      <c r="E39" s="20">
        <v>10000</v>
      </c>
      <c r="F39" s="20">
        <v>1000</v>
      </c>
      <c r="G39" s="20">
        <v>11000</v>
      </c>
      <c r="H39" s="20">
        <v>904.75</v>
      </c>
      <c r="I39" s="20">
        <v>904.75</v>
      </c>
      <c r="J39" s="20">
        <v>904.75</v>
      </c>
      <c r="K39" s="20">
        <v>0</v>
      </c>
      <c r="L39" s="21">
        <v>8.2250000000000004E-2</v>
      </c>
    </row>
    <row r="40" spans="1:12" x14ac:dyDescent="0.2">
      <c r="A40" s="18"/>
      <c r="B40" s="18"/>
      <c r="C40" s="18" t="s">
        <v>150</v>
      </c>
      <c r="D40" s="18"/>
      <c r="E40" s="20">
        <v>6749960</v>
      </c>
      <c r="F40" s="20">
        <v>2520.84</v>
      </c>
      <c r="G40" s="20">
        <v>6752480.8399999999</v>
      </c>
      <c r="H40" s="20">
        <v>6534037.6799999997</v>
      </c>
      <c r="I40" s="20">
        <v>6534037.6799999997</v>
      </c>
      <c r="J40" s="20">
        <v>241733.59</v>
      </c>
      <c r="K40" s="20">
        <v>240828.84</v>
      </c>
      <c r="L40" s="21">
        <v>3.5799226347749249E-2</v>
      </c>
    </row>
    <row r="41" spans="1:12" x14ac:dyDescent="0.2">
      <c r="A41" s="18"/>
      <c r="B41" s="18" t="s">
        <v>88</v>
      </c>
      <c r="C41" s="18"/>
      <c r="D41" s="18"/>
      <c r="E41" s="20">
        <v>6749960</v>
      </c>
      <c r="F41" s="20">
        <v>2520.84</v>
      </c>
      <c r="G41" s="20">
        <v>6752480.8399999999</v>
      </c>
      <c r="H41" s="20">
        <v>6534037.6799999997</v>
      </c>
      <c r="I41" s="20">
        <v>6534037.6799999997</v>
      </c>
      <c r="J41" s="20">
        <v>241733.59</v>
      </c>
      <c r="K41" s="20">
        <v>240828.84</v>
      </c>
      <c r="L41" s="21">
        <v>3.5799226347749249E-2</v>
      </c>
    </row>
    <row r="42" spans="1:12" x14ac:dyDescent="0.2">
      <c r="A42" s="18"/>
      <c r="B42" s="18" t="s">
        <v>17</v>
      </c>
      <c r="C42" s="18" t="s">
        <v>151</v>
      </c>
      <c r="D42" s="18" t="s">
        <v>326</v>
      </c>
      <c r="E42" s="20">
        <v>1713445</v>
      </c>
      <c r="F42" s="20">
        <v>0</v>
      </c>
      <c r="G42" s="20">
        <v>1713445</v>
      </c>
      <c r="H42" s="20">
        <v>1549851.3199999998</v>
      </c>
      <c r="I42" s="20">
        <v>1549851.3199999998</v>
      </c>
      <c r="J42" s="20">
        <v>800268.67</v>
      </c>
      <c r="K42" s="20">
        <v>800268.67</v>
      </c>
      <c r="L42" s="21">
        <v>0.46705244113467315</v>
      </c>
    </row>
    <row r="43" spans="1:12" x14ac:dyDescent="0.2">
      <c r="A43" s="18"/>
      <c r="B43" s="18"/>
      <c r="C43" s="18"/>
      <c r="D43" s="18" t="s">
        <v>185</v>
      </c>
      <c r="E43" s="20">
        <v>108250</v>
      </c>
      <c r="F43" s="20">
        <v>0</v>
      </c>
      <c r="G43" s="20">
        <v>108250</v>
      </c>
      <c r="H43" s="20">
        <v>61105.14</v>
      </c>
      <c r="I43" s="20">
        <v>61105.14</v>
      </c>
      <c r="J43" s="20">
        <v>19259.89</v>
      </c>
      <c r="K43" s="20">
        <v>19144.11</v>
      </c>
      <c r="L43" s="21">
        <v>0.17792046189376443</v>
      </c>
    </row>
    <row r="44" spans="1:12" x14ac:dyDescent="0.2">
      <c r="A44" s="18"/>
      <c r="B44" s="18"/>
      <c r="C44" s="18"/>
      <c r="D44" s="18" t="s">
        <v>328</v>
      </c>
      <c r="E44" s="20">
        <v>5293000</v>
      </c>
      <c r="F44" s="20">
        <v>4492304.5500000007</v>
      </c>
      <c r="G44" s="20">
        <v>9785304.5500000007</v>
      </c>
      <c r="H44" s="20">
        <v>7079700.5900000008</v>
      </c>
      <c r="I44" s="20">
        <v>4506030.3000000007</v>
      </c>
      <c r="J44" s="20">
        <v>1181078.78</v>
      </c>
      <c r="K44" s="20">
        <v>1068112.76</v>
      </c>
      <c r="L44" s="21">
        <v>0.12069923567171958</v>
      </c>
    </row>
    <row r="45" spans="1:12" x14ac:dyDescent="0.2">
      <c r="A45" s="18"/>
      <c r="B45" s="18"/>
      <c r="C45" s="18"/>
      <c r="D45" s="18" t="s">
        <v>330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1">
        <v>0</v>
      </c>
    </row>
    <row r="46" spans="1:12" x14ac:dyDescent="0.2">
      <c r="A46" s="18"/>
      <c r="B46" s="18"/>
      <c r="C46" s="18"/>
      <c r="D46" s="18" t="s">
        <v>331</v>
      </c>
      <c r="E46" s="20">
        <v>50000</v>
      </c>
      <c r="F46" s="20">
        <v>0</v>
      </c>
      <c r="G46" s="20">
        <v>50000</v>
      </c>
      <c r="H46" s="20">
        <v>0</v>
      </c>
      <c r="I46" s="20">
        <v>0</v>
      </c>
      <c r="J46" s="20">
        <v>0</v>
      </c>
      <c r="K46" s="20">
        <v>0</v>
      </c>
      <c r="L46" s="21">
        <v>0</v>
      </c>
    </row>
    <row r="47" spans="1:12" x14ac:dyDescent="0.2">
      <c r="A47" s="18"/>
      <c r="B47" s="18"/>
      <c r="C47" s="18" t="s">
        <v>152</v>
      </c>
      <c r="D47" s="18"/>
      <c r="E47" s="20">
        <v>7164695</v>
      </c>
      <c r="F47" s="20">
        <v>4492304.5500000007</v>
      </c>
      <c r="G47" s="20">
        <v>11656999.550000001</v>
      </c>
      <c r="H47" s="20">
        <v>8690657.0500000007</v>
      </c>
      <c r="I47" s="20">
        <v>6116986.7600000007</v>
      </c>
      <c r="J47" s="20">
        <v>2000607.34</v>
      </c>
      <c r="K47" s="20">
        <v>1887525.54</v>
      </c>
      <c r="L47" s="21">
        <v>0.17162283754227303</v>
      </c>
    </row>
    <row r="48" spans="1:12" x14ac:dyDescent="0.2">
      <c r="A48" s="18"/>
      <c r="B48" s="18" t="s">
        <v>89</v>
      </c>
      <c r="C48" s="18"/>
      <c r="D48" s="18"/>
      <c r="E48" s="20">
        <v>7164695</v>
      </c>
      <c r="F48" s="20">
        <v>4492304.5500000007</v>
      </c>
      <c r="G48" s="20">
        <v>11656999.550000001</v>
      </c>
      <c r="H48" s="20">
        <v>8690657.0500000007</v>
      </c>
      <c r="I48" s="20">
        <v>6116986.7600000007</v>
      </c>
      <c r="J48" s="20">
        <v>2000607.34</v>
      </c>
      <c r="K48" s="20">
        <v>1887525.54</v>
      </c>
      <c r="L48" s="21">
        <v>0.17162283754227303</v>
      </c>
    </row>
    <row r="49" spans="1:12" x14ac:dyDescent="0.2">
      <c r="A49" s="18"/>
      <c r="B49" s="18" t="s">
        <v>37</v>
      </c>
      <c r="C49" s="18" t="s">
        <v>273</v>
      </c>
      <c r="D49" s="18" t="s">
        <v>326</v>
      </c>
      <c r="E49" s="20">
        <v>410265</v>
      </c>
      <c r="F49" s="20">
        <v>0</v>
      </c>
      <c r="G49" s="20">
        <v>410265</v>
      </c>
      <c r="H49" s="20">
        <v>297440.8</v>
      </c>
      <c r="I49" s="20">
        <v>297440.8</v>
      </c>
      <c r="J49" s="20">
        <v>217050.04</v>
      </c>
      <c r="K49" s="20">
        <v>217050.04</v>
      </c>
      <c r="L49" s="21">
        <v>0.52904839554921823</v>
      </c>
    </row>
    <row r="50" spans="1:12" x14ac:dyDescent="0.2">
      <c r="A50" s="18"/>
      <c r="B50" s="18"/>
      <c r="C50" s="18"/>
      <c r="D50" s="18" t="s">
        <v>185</v>
      </c>
      <c r="E50" s="20">
        <v>758475</v>
      </c>
      <c r="F50" s="20">
        <v>0</v>
      </c>
      <c r="G50" s="20">
        <v>758475</v>
      </c>
      <c r="H50" s="20">
        <v>451017.06</v>
      </c>
      <c r="I50" s="20">
        <v>451017.06</v>
      </c>
      <c r="J50" s="20">
        <v>315082.57</v>
      </c>
      <c r="K50" s="20">
        <v>315082.57</v>
      </c>
      <c r="L50" s="21">
        <v>0.41541589373413756</v>
      </c>
    </row>
    <row r="51" spans="1:12" x14ac:dyDescent="0.2">
      <c r="A51" s="18"/>
      <c r="B51" s="18"/>
      <c r="C51" s="18"/>
      <c r="D51" s="18" t="s">
        <v>328</v>
      </c>
      <c r="E51" s="20">
        <v>0</v>
      </c>
      <c r="F51" s="20">
        <v>40376.49</v>
      </c>
      <c r="G51" s="20">
        <v>40376.49</v>
      </c>
      <c r="H51" s="20">
        <v>40376.49</v>
      </c>
      <c r="I51" s="20">
        <v>40376.49</v>
      </c>
      <c r="J51" s="20">
        <v>0</v>
      </c>
      <c r="K51" s="20">
        <v>0</v>
      </c>
      <c r="L51" s="21">
        <v>0</v>
      </c>
    </row>
    <row r="52" spans="1:12" x14ac:dyDescent="0.2">
      <c r="A52" s="18"/>
      <c r="B52" s="18"/>
      <c r="C52" s="18"/>
      <c r="D52" s="18" t="s">
        <v>331</v>
      </c>
      <c r="E52" s="20">
        <v>61000</v>
      </c>
      <c r="F52" s="20">
        <v>0</v>
      </c>
      <c r="G52" s="20">
        <v>61000</v>
      </c>
      <c r="H52" s="20">
        <v>85.2</v>
      </c>
      <c r="I52" s="20">
        <v>85.2</v>
      </c>
      <c r="J52" s="20">
        <v>85.2</v>
      </c>
      <c r="K52" s="20">
        <v>85.2</v>
      </c>
      <c r="L52" s="21">
        <v>1.39672131147541E-3</v>
      </c>
    </row>
    <row r="53" spans="1:12" x14ac:dyDescent="0.2">
      <c r="A53" s="18"/>
      <c r="B53" s="18"/>
      <c r="C53" s="18" t="s">
        <v>274</v>
      </c>
      <c r="D53" s="18"/>
      <c r="E53" s="20">
        <v>1229740</v>
      </c>
      <c r="F53" s="20">
        <v>40376.49</v>
      </c>
      <c r="G53" s="20">
        <v>1270116.49</v>
      </c>
      <c r="H53" s="20">
        <v>788919.54999999993</v>
      </c>
      <c r="I53" s="20">
        <v>788919.54999999993</v>
      </c>
      <c r="J53" s="20">
        <v>532217.80999999994</v>
      </c>
      <c r="K53" s="20">
        <v>532217.80999999994</v>
      </c>
      <c r="L53" s="21">
        <v>0.41903070638819911</v>
      </c>
    </row>
    <row r="54" spans="1:12" x14ac:dyDescent="0.2">
      <c r="A54" s="18"/>
      <c r="B54" s="18" t="s">
        <v>103</v>
      </c>
      <c r="C54" s="18"/>
      <c r="D54" s="18"/>
      <c r="E54" s="20">
        <v>1229740</v>
      </c>
      <c r="F54" s="20">
        <v>40376.49</v>
      </c>
      <c r="G54" s="20">
        <v>1270116.49</v>
      </c>
      <c r="H54" s="20">
        <v>788919.54999999993</v>
      </c>
      <c r="I54" s="20">
        <v>788919.54999999993</v>
      </c>
      <c r="J54" s="20">
        <v>532217.80999999994</v>
      </c>
      <c r="K54" s="20">
        <v>532217.80999999994</v>
      </c>
      <c r="L54" s="21">
        <v>0.41903070638819911</v>
      </c>
    </row>
    <row r="55" spans="1:12" x14ac:dyDescent="0.2">
      <c r="A55" s="18"/>
      <c r="B55" s="18" t="s">
        <v>20</v>
      </c>
      <c r="C55" s="18" t="s">
        <v>261</v>
      </c>
      <c r="D55" s="18" t="s">
        <v>326</v>
      </c>
      <c r="E55" s="20">
        <v>1933629</v>
      </c>
      <c r="F55" s="20">
        <v>0</v>
      </c>
      <c r="G55" s="20">
        <v>1933629</v>
      </c>
      <c r="H55" s="20">
        <v>1835292.42</v>
      </c>
      <c r="I55" s="20">
        <v>1835292.42</v>
      </c>
      <c r="J55" s="20">
        <v>941866.03</v>
      </c>
      <c r="K55" s="20">
        <v>941866.03</v>
      </c>
      <c r="L55" s="21">
        <v>0.48709759214409798</v>
      </c>
    </row>
    <row r="56" spans="1:12" x14ac:dyDescent="0.2">
      <c r="A56" s="18"/>
      <c r="B56" s="18"/>
      <c r="C56" s="18"/>
      <c r="D56" s="18" t="s">
        <v>185</v>
      </c>
      <c r="E56" s="20">
        <v>888000</v>
      </c>
      <c r="F56" s="20">
        <v>0</v>
      </c>
      <c r="G56" s="20">
        <v>888000</v>
      </c>
      <c r="H56" s="20">
        <v>815178.51</v>
      </c>
      <c r="I56" s="20">
        <v>788360.67</v>
      </c>
      <c r="J56" s="20">
        <v>307868.59999999998</v>
      </c>
      <c r="K56" s="20">
        <v>304276.19</v>
      </c>
      <c r="L56" s="21">
        <v>0.34669887387387383</v>
      </c>
    </row>
    <row r="57" spans="1:12" x14ac:dyDescent="0.2">
      <c r="A57" s="18"/>
      <c r="B57" s="18"/>
      <c r="C57" s="18"/>
      <c r="D57" s="18" t="s">
        <v>328</v>
      </c>
      <c r="E57" s="20">
        <v>0</v>
      </c>
      <c r="F57" s="20">
        <v>1378161.07</v>
      </c>
      <c r="G57" s="20">
        <v>1378161.07</v>
      </c>
      <c r="H57" s="20">
        <v>466775.48</v>
      </c>
      <c r="I57" s="20">
        <v>466775.48</v>
      </c>
      <c r="J57" s="20">
        <v>289686.17</v>
      </c>
      <c r="K57" s="20">
        <v>289686.17</v>
      </c>
      <c r="L57" s="21">
        <v>0.21019761500011022</v>
      </c>
    </row>
    <row r="58" spans="1:12" x14ac:dyDescent="0.2">
      <c r="A58" s="18"/>
      <c r="B58" s="18"/>
      <c r="C58" s="18" t="s">
        <v>262</v>
      </c>
      <c r="D58" s="18"/>
      <c r="E58" s="20">
        <v>2821629</v>
      </c>
      <c r="F58" s="20">
        <v>1378161.07</v>
      </c>
      <c r="G58" s="20">
        <v>4199790.07</v>
      </c>
      <c r="H58" s="20">
        <v>3117246.4099999997</v>
      </c>
      <c r="I58" s="20">
        <v>3090428.57</v>
      </c>
      <c r="J58" s="20">
        <v>1539420.7999999998</v>
      </c>
      <c r="K58" s="20">
        <v>1535828.39</v>
      </c>
      <c r="L58" s="21">
        <v>0.36654708314980133</v>
      </c>
    </row>
    <row r="59" spans="1:12" x14ac:dyDescent="0.2">
      <c r="A59" s="18"/>
      <c r="B59" s="18" t="s">
        <v>92</v>
      </c>
      <c r="C59" s="18"/>
      <c r="D59" s="18"/>
      <c r="E59" s="20">
        <v>2821629</v>
      </c>
      <c r="F59" s="20">
        <v>1378161.07</v>
      </c>
      <c r="G59" s="20">
        <v>4199790.07</v>
      </c>
      <c r="H59" s="20">
        <v>3117246.4099999997</v>
      </c>
      <c r="I59" s="20">
        <v>3090428.57</v>
      </c>
      <c r="J59" s="20">
        <v>1539420.7999999998</v>
      </c>
      <c r="K59" s="20">
        <v>1535828.39</v>
      </c>
      <c r="L59" s="21">
        <v>0.36654708314980133</v>
      </c>
    </row>
    <row r="60" spans="1:12" x14ac:dyDescent="0.2">
      <c r="A60" s="18" t="s">
        <v>73</v>
      </c>
      <c r="B60" s="18"/>
      <c r="C60" s="18"/>
      <c r="D60" s="18"/>
      <c r="E60" s="20">
        <v>17966024</v>
      </c>
      <c r="F60" s="20">
        <v>5913362.9500000011</v>
      </c>
      <c r="G60" s="20">
        <v>23879386.949999999</v>
      </c>
      <c r="H60" s="20">
        <v>19130860.690000005</v>
      </c>
      <c r="I60" s="20">
        <v>16530372.560000002</v>
      </c>
      <c r="J60" s="20">
        <v>4313979.54</v>
      </c>
      <c r="K60" s="20">
        <v>4196400.58</v>
      </c>
      <c r="L60" s="21">
        <v>0.18065704739543165</v>
      </c>
    </row>
    <row r="61" spans="1:12" x14ac:dyDescent="0.2">
      <c r="A61" s="18" t="s">
        <v>364</v>
      </c>
      <c r="B61" s="18" t="s">
        <v>20</v>
      </c>
      <c r="C61" s="18" t="s">
        <v>261</v>
      </c>
      <c r="D61" s="18" t="s">
        <v>328</v>
      </c>
      <c r="E61" s="20">
        <v>2335000</v>
      </c>
      <c r="F61" s="20">
        <v>0</v>
      </c>
      <c r="G61" s="20">
        <v>2335000</v>
      </c>
      <c r="H61" s="20">
        <v>948998.1</v>
      </c>
      <c r="I61" s="20">
        <v>102623.54</v>
      </c>
      <c r="J61" s="20">
        <v>11405.47</v>
      </c>
      <c r="K61" s="20">
        <v>11405.47</v>
      </c>
      <c r="L61" s="21">
        <v>4.8845695931477515E-3</v>
      </c>
    </row>
    <row r="62" spans="1:12" x14ac:dyDescent="0.2">
      <c r="A62" s="18"/>
      <c r="B62" s="18"/>
      <c r="C62" s="18" t="s">
        <v>262</v>
      </c>
      <c r="D62" s="18"/>
      <c r="E62" s="20">
        <v>2335000</v>
      </c>
      <c r="F62" s="20">
        <v>0</v>
      </c>
      <c r="G62" s="20">
        <v>2335000</v>
      </c>
      <c r="H62" s="20">
        <v>948998.1</v>
      </c>
      <c r="I62" s="20">
        <v>102623.54</v>
      </c>
      <c r="J62" s="20">
        <v>11405.47</v>
      </c>
      <c r="K62" s="20">
        <v>11405.47</v>
      </c>
      <c r="L62" s="21">
        <v>4.8845695931477515E-3</v>
      </c>
    </row>
    <row r="63" spans="1:12" x14ac:dyDescent="0.2">
      <c r="A63" s="18"/>
      <c r="B63" s="18" t="s">
        <v>92</v>
      </c>
      <c r="C63" s="18"/>
      <c r="D63" s="18"/>
      <c r="E63" s="20">
        <v>2335000</v>
      </c>
      <c r="F63" s="20">
        <v>0</v>
      </c>
      <c r="G63" s="20">
        <v>2335000</v>
      </c>
      <c r="H63" s="20">
        <v>948998.1</v>
      </c>
      <c r="I63" s="20">
        <v>102623.54</v>
      </c>
      <c r="J63" s="20">
        <v>11405.47</v>
      </c>
      <c r="K63" s="20">
        <v>11405.47</v>
      </c>
      <c r="L63" s="21">
        <v>4.8845695931477515E-3</v>
      </c>
    </row>
    <row r="64" spans="1:12" x14ac:dyDescent="0.2">
      <c r="A64" s="18" t="s">
        <v>371</v>
      </c>
      <c r="B64" s="18"/>
      <c r="C64" s="18"/>
      <c r="D64" s="18"/>
      <c r="E64" s="20">
        <v>2335000</v>
      </c>
      <c r="F64" s="20">
        <v>0</v>
      </c>
      <c r="G64" s="20">
        <v>2335000</v>
      </c>
      <c r="H64" s="20">
        <v>948998.1</v>
      </c>
      <c r="I64" s="20">
        <v>102623.54</v>
      </c>
      <c r="J64" s="20">
        <v>11405.47</v>
      </c>
      <c r="K64" s="20">
        <v>11405.47</v>
      </c>
      <c r="L64" s="21">
        <v>4.8845695931477515E-3</v>
      </c>
    </row>
    <row r="65" spans="1:12" x14ac:dyDescent="0.2">
      <c r="A65" s="18" t="s">
        <v>21</v>
      </c>
      <c r="B65" s="18" t="s">
        <v>23</v>
      </c>
      <c r="C65" s="18" t="s">
        <v>332</v>
      </c>
      <c r="D65" s="18" t="s">
        <v>327</v>
      </c>
      <c r="E65" s="20">
        <v>10137363</v>
      </c>
      <c r="F65" s="20">
        <v>0</v>
      </c>
      <c r="G65" s="20">
        <v>10137363</v>
      </c>
      <c r="H65" s="20">
        <v>10089966.24</v>
      </c>
      <c r="I65" s="20">
        <v>10089966.24</v>
      </c>
      <c r="J65" s="20">
        <v>5512083.7800000003</v>
      </c>
      <c r="K65" s="20">
        <v>5512083.7800000003</v>
      </c>
      <c r="L65" s="21">
        <v>0.54373941033777717</v>
      </c>
    </row>
    <row r="66" spans="1:12" x14ac:dyDescent="0.2">
      <c r="A66" s="18"/>
      <c r="B66" s="18"/>
      <c r="C66" s="18"/>
      <c r="D66" s="18" t="s">
        <v>330</v>
      </c>
      <c r="E66" s="20">
        <v>1136405</v>
      </c>
      <c r="F66" s="20">
        <v>97397.9</v>
      </c>
      <c r="G66" s="20">
        <v>1233802.8999999999</v>
      </c>
      <c r="H66" s="20">
        <v>136405</v>
      </c>
      <c r="I66" s="20">
        <v>136405</v>
      </c>
      <c r="J66" s="20">
        <v>0</v>
      </c>
      <c r="K66" s="20">
        <v>0</v>
      </c>
      <c r="L66" s="21">
        <v>0</v>
      </c>
    </row>
    <row r="67" spans="1:12" x14ac:dyDescent="0.2">
      <c r="A67" s="18"/>
      <c r="B67" s="18"/>
      <c r="C67" s="18" t="s">
        <v>333</v>
      </c>
      <c r="D67" s="18"/>
      <c r="E67" s="20">
        <v>11273768</v>
      </c>
      <c r="F67" s="20">
        <v>97397.9</v>
      </c>
      <c r="G67" s="20">
        <v>11371165.9</v>
      </c>
      <c r="H67" s="20">
        <v>10226371.24</v>
      </c>
      <c r="I67" s="20">
        <v>10226371.24</v>
      </c>
      <c r="J67" s="20">
        <v>5512083.7800000003</v>
      </c>
      <c r="K67" s="20">
        <v>5512083.7800000003</v>
      </c>
      <c r="L67" s="21">
        <v>0.48474218285743242</v>
      </c>
    </row>
    <row r="68" spans="1:12" x14ac:dyDescent="0.2">
      <c r="A68" s="18"/>
      <c r="B68" s="18" t="s">
        <v>334</v>
      </c>
      <c r="C68" s="18"/>
      <c r="D68" s="18"/>
      <c r="E68" s="20">
        <v>11273768</v>
      </c>
      <c r="F68" s="20">
        <v>97397.9</v>
      </c>
      <c r="G68" s="20">
        <v>11371165.9</v>
      </c>
      <c r="H68" s="20">
        <v>10226371.24</v>
      </c>
      <c r="I68" s="20">
        <v>10226371.24</v>
      </c>
      <c r="J68" s="20">
        <v>5512083.7800000003</v>
      </c>
      <c r="K68" s="20">
        <v>5512083.7800000003</v>
      </c>
      <c r="L68" s="21">
        <v>0.48474218285743242</v>
      </c>
    </row>
    <row r="69" spans="1:12" x14ac:dyDescent="0.2">
      <c r="A69" s="18"/>
      <c r="B69" s="18" t="s">
        <v>24</v>
      </c>
      <c r="C69" s="18" t="s">
        <v>155</v>
      </c>
      <c r="D69" s="18" t="s">
        <v>326</v>
      </c>
      <c r="E69" s="20">
        <v>372577</v>
      </c>
      <c r="F69" s="20">
        <v>0</v>
      </c>
      <c r="G69" s="20">
        <v>372577</v>
      </c>
      <c r="H69" s="20">
        <v>300881.2</v>
      </c>
      <c r="I69" s="20">
        <v>300881.2</v>
      </c>
      <c r="J69" s="20">
        <v>160442.63</v>
      </c>
      <c r="K69" s="20">
        <v>160442.63</v>
      </c>
      <c r="L69" s="21">
        <v>0.43062945377734002</v>
      </c>
    </row>
    <row r="70" spans="1:12" x14ac:dyDescent="0.2">
      <c r="A70" s="18"/>
      <c r="B70" s="18"/>
      <c r="C70" s="18"/>
      <c r="D70" s="18" t="s">
        <v>185</v>
      </c>
      <c r="E70" s="20">
        <v>20400</v>
      </c>
      <c r="F70" s="20">
        <v>0</v>
      </c>
      <c r="G70" s="20">
        <v>20400</v>
      </c>
      <c r="H70" s="20">
        <v>4487.6000000000004</v>
      </c>
      <c r="I70" s="20">
        <v>4487.6000000000004</v>
      </c>
      <c r="J70" s="20">
        <v>4487.6000000000004</v>
      </c>
      <c r="K70" s="20">
        <v>4487.6000000000004</v>
      </c>
      <c r="L70" s="21">
        <v>0.21998039215686277</v>
      </c>
    </row>
    <row r="71" spans="1:12" x14ac:dyDescent="0.2">
      <c r="A71" s="18"/>
      <c r="B71" s="18"/>
      <c r="C71" s="18"/>
      <c r="D71" s="18" t="s">
        <v>331</v>
      </c>
      <c r="E71" s="20">
        <v>1000</v>
      </c>
      <c r="F71" s="20">
        <v>0</v>
      </c>
      <c r="G71" s="20">
        <v>1000</v>
      </c>
      <c r="H71" s="20">
        <v>0</v>
      </c>
      <c r="I71" s="20">
        <v>0</v>
      </c>
      <c r="J71" s="20">
        <v>0</v>
      </c>
      <c r="K71" s="20">
        <v>0</v>
      </c>
      <c r="L71" s="21">
        <v>0</v>
      </c>
    </row>
    <row r="72" spans="1:12" x14ac:dyDescent="0.2">
      <c r="A72" s="18"/>
      <c r="B72" s="18"/>
      <c r="C72" s="18" t="s">
        <v>156</v>
      </c>
      <c r="D72" s="18"/>
      <c r="E72" s="20">
        <v>393977</v>
      </c>
      <c r="F72" s="20">
        <v>0</v>
      </c>
      <c r="G72" s="20">
        <v>393977</v>
      </c>
      <c r="H72" s="20">
        <v>305368.8</v>
      </c>
      <c r="I72" s="20">
        <v>305368.8</v>
      </c>
      <c r="J72" s="20">
        <v>164930.23000000001</v>
      </c>
      <c r="K72" s="20">
        <v>164930.23000000001</v>
      </c>
      <c r="L72" s="21">
        <v>0.41862908240836394</v>
      </c>
    </row>
    <row r="73" spans="1:12" x14ac:dyDescent="0.2">
      <c r="A73" s="18"/>
      <c r="B73" s="18" t="s">
        <v>94</v>
      </c>
      <c r="C73" s="18"/>
      <c r="D73" s="18"/>
      <c r="E73" s="20">
        <v>393977</v>
      </c>
      <c r="F73" s="20">
        <v>0</v>
      </c>
      <c r="G73" s="20">
        <v>393977</v>
      </c>
      <c r="H73" s="20">
        <v>305368.8</v>
      </c>
      <c r="I73" s="20">
        <v>305368.8</v>
      </c>
      <c r="J73" s="20">
        <v>164930.23000000001</v>
      </c>
      <c r="K73" s="20">
        <v>164930.23000000001</v>
      </c>
      <c r="L73" s="21">
        <v>0.41862908240836394</v>
      </c>
    </row>
    <row r="74" spans="1:12" x14ac:dyDescent="0.2">
      <c r="A74" s="18"/>
      <c r="B74" s="18" t="s">
        <v>27</v>
      </c>
      <c r="C74" s="18" t="s">
        <v>157</v>
      </c>
      <c r="D74" s="18" t="s">
        <v>326</v>
      </c>
      <c r="E74" s="20">
        <v>1786555</v>
      </c>
      <c r="F74" s="20">
        <v>0</v>
      </c>
      <c r="G74" s="20">
        <v>1786555</v>
      </c>
      <c r="H74" s="20">
        <v>1743305.5200000003</v>
      </c>
      <c r="I74" s="20">
        <v>1743305.5200000003</v>
      </c>
      <c r="J74" s="20">
        <v>929917.2</v>
      </c>
      <c r="K74" s="20">
        <v>929917.2</v>
      </c>
      <c r="L74" s="21">
        <v>0.52050857656215455</v>
      </c>
    </row>
    <row r="75" spans="1:12" x14ac:dyDescent="0.2">
      <c r="A75" s="18"/>
      <c r="B75" s="18"/>
      <c r="C75" s="18"/>
      <c r="D75" s="18" t="s">
        <v>185</v>
      </c>
      <c r="E75" s="20">
        <v>3066058</v>
      </c>
      <c r="F75" s="20">
        <v>0</v>
      </c>
      <c r="G75" s="20">
        <v>3066058</v>
      </c>
      <c r="H75" s="20">
        <v>2546401.2599999998</v>
      </c>
      <c r="I75" s="20">
        <v>2189729.1999999997</v>
      </c>
      <c r="J75" s="20">
        <v>924584.45</v>
      </c>
      <c r="K75" s="20">
        <v>924584.45</v>
      </c>
      <c r="L75" s="21">
        <v>0.30155478141639852</v>
      </c>
    </row>
    <row r="76" spans="1:12" x14ac:dyDescent="0.2">
      <c r="A76" s="18"/>
      <c r="B76" s="18"/>
      <c r="C76" s="18"/>
      <c r="D76" s="18" t="s">
        <v>327</v>
      </c>
      <c r="E76" s="20">
        <v>604380</v>
      </c>
      <c r="F76" s="20">
        <v>0</v>
      </c>
      <c r="G76" s="20">
        <v>604380</v>
      </c>
      <c r="H76" s="20">
        <v>527965.17999999993</v>
      </c>
      <c r="I76" s="20">
        <v>509426.82</v>
      </c>
      <c r="J76" s="20">
        <v>384435.54</v>
      </c>
      <c r="K76" s="20">
        <v>384435.54</v>
      </c>
      <c r="L76" s="21">
        <v>0.63608249776630588</v>
      </c>
    </row>
    <row r="77" spans="1:12" x14ac:dyDescent="0.2">
      <c r="A77" s="18"/>
      <c r="B77" s="18"/>
      <c r="C77" s="18"/>
      <c r="D77" s="18" t="s">
        <v>328</v>
      </c>
      <c r="E77" s="20">
        <v>891627</v>
      </c>
      <c r="F77" s="20">
        <v>1289274.69</v>
      </c>
      <c r="G77" s="20">
        <v>2180901.69</v>
      </c>
      <c r="H77" s="20">
        <v>1578229.0899999999</v>
      </c>
      <c r="I77" s="20">
        <v>1419485.06</v>
      </c>
      <c r="J77" s="20">
        <v>58819.43</v>
      </c>
      <c r="K77" s="20">
        <v>58819.43</v>
      </c>
      <c r="L77" s="21">
        <v>2.69702344996578E-2</v>
      </c>
    </row>
    <row r="78" spans="1:12" x14ac:dyDescent="0.2">
      <c r="A78" s="18"/>
      <c r="B78" s="18"/>
      <c r="C78" s="18" t="s">
        <v>158</v>
      </c>
      <c r="D78" s="18"/>
      <c r="E78" s="20">
        <v>6348620</v>
      </c>
      <c r="F78" s="20">
        <v>1289274.69</v>
      </c>
      <c r="G78" s="20">
        <v>7637894.6899999995</v>
      </c>
      <c r="H78" s="20">
        <v>6395901.0499999998</v>
      </c>
      <c r="I78" s="20">
        <v>5861946.5999999996</v>
      </c>
      <c r="J78" s="20">
        <v>2297756.62</v>
      </c>
      <c r="K78" s="20">
        <v>2297756.62</v>
      </c>
      <c r="L78" s="21">
        <v>0.30083638401146906</v>
      </c>
    </row>
    <row r="79" spans="1:12" x14ac:dyDescent="0.2">
      <c r="A79" s="18"/>
      <c r="B79" s="18" t="s">
        <v>97</v>
      </c>
      <c r="C79" s="18"/>
      <c r="D79" s="18"/>
      <c r="E79" s="20">
        <v>6348620</v>
      </c>
      <c r="F79" s="20">
        <v>1289274.69</v>
      </c>
      <c r="G79" s="20">
        <v>7637894.6899999995</v>
      </c>
      <c r="H79" s="20">
        <v>6395901.0499999998</v>
      </c>
      <c r="I79" s="20">
        <v>5861946.5999999996</v>
      </c>
      <c r="J79" s="20">
        <v>2297756.62</v>
      </c>
      <c r="K79" s="20">
        <v>2297756.62</v>
      </c>
      <c r="L79" s="21">
        <v>0.30083638401146906</v>
      </c>
    </row>
    <row r="80" spans="1:12" x14ac:dyDescent="0.2">
      <c r="A80" s="18" t="s">
        <v>74</v>
      </c>
      <c r="B80" s="18"/>
      <c r="C80" s="18"/>
      <c r="D80" s="18"/>
      <c r="E80" s="20">
        <v>18016365</v>
      </c>
      <c r="F80" s="20">
        <v>1386672.5899999999</v>
      </c>
      <c r="G80" s="20">
        <v>19403037.59</v>
      </c>
      <c r="H80" s="20">
        <v>16927641.089999996</v>
      </c>
      <c r="I80" s="20">
        <v>16393686.639999999</v>
      </c>
      <c r="J80" s="20">
        <v>7974770.6299999999</v>
      </c>
      <c r="K80" s="20">
        <v>7974770.6299999999</v>
      </c>
      <c r="L80" s="21">
        <v>0.4110062969784723</v>
      </c>
    </row>
    <row r="81" spans="1:12" x14ac:dyDescent="0.2">
      <c r="A81" s="18" t="s">
        <v>28</v>
      </c>
      <c r="B81" s="18" t="s">
        <v>29</v>
      </c>
      <c r="C81" s="18" t="s">
        <v>335</v>
      </c>
      <c r="D81" s="18" t="s">
        <v>329</v>
      </c>
      <c r="E81" s="20">
        <v>3400000</v>
      </c>
      <c r="F81" s="20">
        <v>0</v>
      </c>
      <c r="G81" s="20">
        <v>3400000</v>
      </c>
      <c r="H81" s="20">
        <v>896842.38</v>
      </c>
      <c r="I81" s="20">
        <v>896842.38</v>
      </c>
      <c r="J81" s="20">
        <v>896842.38</v>
      </c>
      <c r="K81" s="20">
        <v>896842.38</v>
      </c>
      <c r="L81" s="21">
        <v>0.2637771705882353</v>
      </c>
    </row>
    <row r="82" spans="1:12" x14ac:dyDescent="0.2">
      <c r="A82" s="18"/>
      <c r="B82" s="18"/>
      <c r="C82" s="18"/>
      <c r="D82" s="18" t="s">
        <v>336</v>
      </c>
      <c r="E82" s="20">
        <v>15070000</v>
      </c>
      <c r="F82" s="20">
        <v>0</v>
      </c>
      <c r="G82" s="20">
        <v>15070000</v>
      </c>
      <c r="H82" s="20">
        <v>15060091.050000001</v>
      </c>
      <c r="I82" s="20">
        <v>15060091.050000001</v>
      </c>
      <c r="J82" s="20">
        <v>2259612.79</v>
      </c>
      <c r="K82" s="20">
        <v>2259612.79</v>
      </c>
      <c r="L82" s="21">
        <v>0.14994112740544127</v>
      </c>
    </row>
    <row r="83" spans="1:12" x14ac:dyDescent="0.2">
      <c r="A83" s="18"/>
      <c r="B83" s="18"/>
      <c r="C83" s="18" t="s">
        <v>337</v>
      </c>
      <c r="D83" s="18"/>
      <c r="E83" s="20">
        <v>18470000</v>
      </c>
      <c r="F83" s="20">
        <v>0</v>
      </c>
      <c r="G83" s="20">
        <v>18470000</v>
      </c>
      <c r="H83" s="20">
        <v>15956933.430000002</v>
      </c>
      <c r="I83" s="20">
        <v>15956933.430000002</v>
      </c>
      <c r="J83" s="20">
        <v>3156455.17</v>
      </c>
      <c r="K83" s="20">
        <v>3156455.17</v>
      </c>
      <c r="L83" s="21">
        <v>0.1708963275582025</v>
      </c>
    </row>
    <row r="84" spans="1:12" x14ac:dyDescent="0.2">
      <c r="A84" s="18"/>
      <c r="B84" s="18" t="s">
        <v>338</v>
      </c>
      <c r="C84" s="18"/>
      <c r="D84" s="18"/>
      <c r="E84" s="20">
        <v>18470000</v>
      </c>
      <c r="F84" s="20">
        <v>0</v>
      </c>
      <c r="G84" s="20">
        <v>18470000</v>
      </c>
      <c r="H84" s="20">
        <v>15956933.430000002</v>
      </c>
      <c r="I84" s="20">
        <v>15956933.430000002</v>
      </c>
      <c r="J84" s="20">
        <v>3156455.17</v>
      </c>
      <c r="K84" s="20">
        <v>3156455.17</v>
      </c>
      <c r="L84" s="21">
        <v>0.1708963275582025</v>
      </c>
    </row>
    <row r="85" spans="1:12" x14ac:dyDescent="0.2">
      <c r="A85" s="18"/>
      <c r="B85" s="18" t="s">
        <v>30</v>
      </c>
      <c r="C85" s="18" t="s">
        <v>159</v>
      </c>
      <c r="D85" s="18" t="s">
        <v>326</v>
      </c>
      <c r="E85" s="20">
        <v>501841</v>
      </c>
      <c r="F85" s="20">
        <v>0</v>
      </c>
      <c r="G85" s="20">
        <v>501841</v>
      </c>
      <c r="H85" s="20">
        <v>452525.86</v>
      </c>
      <c r="I85" s="20">
        <v>452525.86</v>
      </c>
      <c r="J85" s="20">
        <v>230185.14</v>
      </c>
      <c r="K85" s="20">
        <v>230185.14</v>
      </c>
      <c r="L85" s="21">
        <v>0.4586814150298601</v>
      </c>
    </row>
    <row r="86" spans="1:12" x14ac:dyDescent="0.2">
      <c r="A86" s="18"/>
      <c r="B86" s="18"/>
      <c r="C86" s="18"/>
      <c r="D86" s="18" t="s">
        <v>185</v>
      </c>
      <c r="E86" s="20">
        <v>110268</v>
      </c>
      <c r="F86" s="20">
        <v>0</v>
      </c>
      <c r="G86" s="20">
        <v>110268</v>
      </c>
      <c r="H86" s="20">
        <v>103618.64</v>
      </c>
      <c r="I86" s="20">
        <v>96399.89</v>
      </c>
      <c r="J86" s="20">
        <v>23842.97</v>
      </c>
      <c r="K86" s="20">
        <v>23842.97</v>
      </c>
      <c r="L86" s="21">
        <v>0.21622746399680778</v>
      </c>
    </row>
    <row r="87" spans="1:12" x14ac:dyDescent="0.2">
      <c r="A87" s="18"/>
      <c r="B87" s="18"/>
      <c r="C87" s="18"/>
      <c r="D87" s="18" t="s">
        <v>328</v>
      </c>
      <c r="E87" s="20">
        <v>3500</v>
      </c>
      <c r="F87" s="20">
        <v>0</v>
      </c>
      <c r="G87" s="20">
        <v>3500</v>
      </c>
      <c r="H87" s="20">
        <v>3496.9</v>
      </c>
      <c r="I87" s="20">
        <v>3496.9</v>
      </c>
      <c r="J87" s="20">
        <v>3496.9</v>
      </c>
      <c r="K87" s="20">
        <v>3496.9</v>
      </c>
      <c r="L87" s="21">
        <v>0.99911428571428573</v>
      </c>
    </row>
    <row r="88" spans="1:12" x14ac:dyDescent="0.2">
      <c r="A88" s="18"/>
      <c r="B88" s="18"/>
      <c r="C88" s="18" t="s">
        <v>160</v>
      </c>
      <c r="D88" s="18"/>
      <c r="E88" s="20">
        <v>615609</v>
      </c>
      <c r="F88" s="20">
        <v>0</v>
      </c>
      <c r="G88" s="20">
        <v>615609</v>
      </c>
      <c r="H88" s="20">
        <v>559641.4</v>
      </c>
      <c r="I88" s="20">
        <v>552422.65</v>
      </c>
      <c r="J88" s="20">
        <v>257525.01</v>
      </c>
      <c r="K88" s="20">
        <v>257525.01</v>
      </c>
      <c r="L88" s="21">
        <v>0.41832560927471818</v>
      </c>
    </row>
    <row r="89" spans="1:12" x14ac:dyDescent="0.2">
      <c r="A89" s="18"/>
      <c r="B89" s="18" t="s">
        <v>98</v>
      </c>
      <c r="C89" s="18"/>
      <c r="D89" s="18"/>
      <c r="E89" s="20">
        <v>615609</v>
      </c>
      <c r="F89" s="20">
        <v>0</v>
      </c>
      <c r="G89" s="20">
        <v>615609</v>
      </c>
      <c r="H89" s="20">
        <v>559641.4</v>
      </c>
      <c r="I89" s="20">
        <v>552422.65</v>
      </c>
      <c r="J89" s="20">
        <v>257525.01</v>
      </c>
      <c r="K89" s="20">
        <v>257525.01</v>
      </c>
      <c r="L89" s="21">
        <v>0.41832560927471818</v>
      </c>
    </row>
    <row r="90" spans="1:12" x14ac:dyDescent="0.2">
      <c r="A90" s="18"/>
      <c r="B90" s="18" t="s">
        <v>32</v>
      </c>
      <c r="C90" s="18" t="s">
        <v>161</v>
      </c>
      <c r="D90" s="18" t="s">
        <v>326</v>
      </c>
      <c r="E90" s="20">
        <v>26073141</v>
      </c>
      <c r="F90" s="20">
        <v>428530.44</v>
      </c>
      <c r="G90" s="20">
        <v>26501671.440000001</v>
      </c>
      <c r="H90" s="20">
        <v>13284373.049999999</v>
      </c>
      <c r="I90" s="20">
        <v>13284373.029999999</v>
      </c>
      <c r="J90" s="20">
        <v>12604362.65</v>
      </c>
      <c r="K90" s="20">
        <v>12602603.48</v>
      </c>
      <c r="L90" s="21">
        <v>0.47560632839843253</v>
      </c>
    </row>
    <row r="91" spans="1:12" x14ac:dyDescent="0.2">
      <c r="A91" s="18"/>
      <c r="B91" s="18"/>
      <c r="C91" s="18"/>
      <c r="D91" s="18" t="s">
        <v>185</v>
      </c>
      <c r="E91" s="20">
        <v>380100</v>
      </c>
      <c r="F91" s="20">
        <v>0</v>
      </c>
      <c r="G91" s="20">
        <v>380100</v>
      </c>
      <c r="H91" s="20">
        <v>94111.34</v>
      </c>
      <c r="I91" s="20">
        <v>94111.34</v>
      </c>
      <c r="J91" s="20">
        <v>83130.23</v>
      </c>
      <c r="K91" s="20">
        <v>83130.23</v>
      </c>
      <c r="L91" s="21">
        <v>0.21870620889239673</v>
      </c>
    </row>
    <row r="92" spans="1:12" x14ac:dyDescent="0.2">
      <c r="A92" s="18"/>
      <c r="B92" s="18"/>
      <c r="C92" s="18"/>
      <c r="D92" s="18" t="s">
        <v>328</v>
      </c>
      <c r="E92" s="20">
        <v>80000</v>
      </c>
      <c r="F92" s="20">
        <v>188864.7</v>
      </c>
      <c r="G92" s="20">
        <v>268864.7</v>
      </c>
      <c r="H92" s="20">
        <v>268864.7</v>
      </c>
      <c r="I92" s="20">
        <v>268864.7</v>
      </c>
      <c r="J92" s="20">
        <v>0</v>
      </c>
      <c r="K92" s="20">
        <v>0</v>
      </c>
      <c r="L92" s="21">
        <v>0</v>
      </c>
    </row>
    <row r="93" spans="1:12" x14ac:dyDescent="0.2">
      <c r="A93" s="18"/>
      <c r="B93" s="18"/>
      <c r="C93" s="18"/>
      <c r="D93" s="18" t="s">
        <v>331</v>
      </c>
      <c r="E93" s="20">
        <v>570000</v>
      </c>
      <c r="F93" s="20">
        <v>0</v>
      </c>
      <c r="G93" s="20">
        <v>570000</v>
      </c>
      <c r="H93" s="20">
        <v>220058</v>
      </c>
      <c r="I93" s="20">
        <v>220058</v>
      </c>
      <c r="J93" s="20">
        <v>216058</v>
      </c>
      <c r="K93" s="20">
        <v>216058</v>
      </c>
      <c r="L93" s="21">
        <v>0.37904912280701752</v>
      </c>
    </row>
    <row r="94" spans="1:12" x14ac:dyDescent="0.2">
      <c r="A94" s="18"/>
      <c r="B94" s="18"/>
      <c r="C94" s="18" t="s">
        <v>162</v>
      </c>
      <c r="D94" s="18"/>
      <c r="E94" s="20">
        <v>27103241</v>
      </c>
      <c r="F94" s="20">
        <v>617395.14</v>
      </c>
      <c r="G94" s="20">
        <v>27720636.140000001</v>
      </c>
      <c r="H94" s="20">
        <v>13867407.089999998</v>
      </c>
      <c r="I94" s="20">
        <v>13867407.069999998</v>
      </c>
      <c r="J94" s="20">
        <v>12903550.880000001</v>
      </c>
      <c r="K94" s="20">
        <v>12901791.710000001</v>
      </c>
      <c r="L94" s="21">
        <v>0.46548538117350724</v>
      </c>
    </row>
    <row r="95" spans="1:12" x14ac:dyDescent="0.2">
      <c r="A95" s="18"/>
      <c r="B95" s="18" t="s">
        <v>99</v>
      </c>
      <c r="C95" s="18"/>
      <c r="D95" s="18"/>
      <c r="E95" s="20">
        <v>27103241</v>
      </c>
      <c r="F95" s="20">
        <v>617395.14</v>
      </c>
      <c r="G95" s="20">
        <v>27720636.140000001</v>
      </c>
      <c r="H95" s="20">
        <v>13867407.089999998</v>
      </c>
      <c r="I95" s="20">
        <v>13867407.069999998</v>
      </c>
      <c r="J95" s="20">
        <v>12903550.880000001</v>
      </c>
      <c r="K95" s="20">
        <v>12901791.710000001</v>
      </c>
      <c r="L95" s="21">
        <v>0.46548538117350724</v>
      </c>
    </row>
    <row r="96" spans="1:12" x14ac:dyDescent="0.2">
      <c r="A96" s="18"/>
      <c r="B96" s="18" t="s">
        <v>25</v>
      </c>
      <c r="C96" s="18" t="s">
        <v>263</v>
      </c>
      <c r="D96" s="18" t="s">
        <v>326</v>
      </c>
      <c r="E96" s="20">
        <v>949276</v>
      </c>
      <c r="F96" s="20">
        <v>3000</v>
      </c>
      <c r="G96" s="20">
        <v>952276</v>
      </c>
      <c r="H96" s="20">
        <v>764079.02999999991</v>
      </c>
      <c r="I96" s="20">
        <v>764079.02999999991</v>
      </c>
      <c r="J96" s="20">
        <v>353018.01</v>
      </c>
      <c r="K96" s="20">
        <v>353018.01</v>
      </c>
      <c r="L96" s="21">
        <v>0.37070976271585132</v>
      </c>
    </row>
    <row r="97" spans="1:12" x14ac:dyDescent="0.2">
      <c r="A97" s="18"/>
      <c r="B97" s="18"/>
      <c r="C97" s="18"/>
      <c r="D97" s="18" t="s">
        <v>185</v>
      </c>
      <c r="E97" s="20">
        <v>1975427</v>
      </c>
      <c r="F97" s="20">
        <v>0</v>
      </c>
      <c r="G97" s="20">
        <v>1975427</v>
      </c>
      <c r="H97" s="20">
        <v>1770440.6800000002</v>
      </c>
      <c r="I97" s="20">
        <v>1768446.27</v>
      </c>
      <c r="J97" s="20">
        <v>536558.77</v>
      </c>
      <c r="K97" s="20">
        <v>488791.71</v>
      </c>
      <c r="L97" s="21">
        <v>0.27161660238520585</v>
      </c>
    </row>
    <row r="98" spans="1:12" x14ac:dyDescent="0.2">
      <c r="A98" s="18"/>
      <c r="B98" s="18"/>
      <c r="C98" s="18"/>
      <c r="D98" s="18" t="s">
        <v>328</v>
      </c>
      <c r="E98" s="20">
        <v>3644300</v>
      </c>
      <c r="F98" s="20">
        <v>100295.28</v>
      </c>
      <c r="G98" s="20">
        <v>3744595.2800000003</v>
      </c>
      <c r="H98" s="20">
        <v>3737113.34</v>
      </c>
      <c r="I98" s="20">
        <v>3735146.7</v>
      </c>
      <c r="J98" s="20">
        <v>1218381.1399999999</v>
      </c>
      <c r="K98" s="20">
        <v>1203673.3999999999</v>
      </c>
      <c r="L98" s="21">
        <v>0.32537058050236067</v>
      </c>
    </row>
    <row r="99" spans="1:12" x14ac:dyDescent="0.2">
      <c r="A99" s="18"/>
      <c r="B99" s="18"/>
      <c r="C99" s="18" t="s">
        <v>264</v>
      </c>
      <c r="D99" s="18"/>
      <c r="E99" s="20">
        <v>6569003</v>
      </c>
      <c r="F99" s="20">
        <v>103295.28</v>
      </c>
      <c r="G99" s="20">
        <v>6672298.2800000003</v>
      </c>
      <c r="H99" s="20">
        <v>6271633.0499999998</v>
      </c>
      <c r="I99" s="20">
        <v>6267672</v>
      </c>
      <c r="J99" s="20">
        <v>2107957.92</v>
      </c>
      <c r="K99" s="20">
        <v>2045483.1199999999</v>
      </c>
      <c r="L99" s="21">
        <v>0.31592681135352357</v>
      </c>
    </row>
    <row r="100" spans="1:12" x14ac:dyDescent="0.2">
      <c r="A100" s="18"/>
      <c r="B100" s="18" t="s">
        <v>95</v>
      </c>
      <c r="C100" s="18"/>
      <c r="D100" s="18"/>
      <c r="E100" s="20">
        <v>6569003</v>
      </c>
      <c r="F100" s="20">
        <v>103295.28</v>
      </c>
      <c r="G100" s="20">
        <v>6672298.2800000003</v>
      </c>
      <c r="H100" s="20">
        <v>6271633.0499999998</v>
      </c>
      <c r="I100" s="20">
        <v>6267672</v>
      </c>
      <c r="J100" s="20">
        <v>2107957.92</v>
      </c>
      <c r="K100" s="20">
        <v>2045483.1199999999</v>
      </c>
      <c r="L100" s="21">
        <v>0.31592681135352357</v>
      </c>
    </row>
    <row r="101" spans="1:12" x14ac:dyDescent="0.2">
      <c r="A101" s="18"/>
      <c r="B101" s="18" t="s">
        <v>33</v>
      </c>
      <c r="C101" s="18" t="s">
        <v>265</v>
      </c>
      <c r="D101" s="18" t="s">
        <v>326</v>
      </c>
      <c r="E101" s="20">
        <v>810094</v>
      </c>
      <c r="F101" s="20">
        <v>0</v>
      </c>
      <c r="G101" s="20">
        <v>810094</v>
      </c>
      <c r="H101" s="20">
        <v>756213.6</v>
      </c>
      <c r="I101" s="20">
        <v>756213.6</v>
      </c>
      <c r="J101" s="20">
        <v>362420.35000000003</v>
      </c>
      <c r="K101" s="20">
        <v>362420.35000000003</v>
      </c>
      <c r="L101" s="21">
        <v>0.44738061262026385</v>
      </c>
    </row>
    <row r="102" spans="1:12" x14ac:dyDescent="0.2">
      <c r="A102" s="18"/>
      <c r="B102" s="18"/>
      <c r="C102" s="18"/>
      <c r="D102" s="18" t="s">
        <v>185</v>
      </c>
      <c r="E102" s="20">
        <v>25000</v>
      </c>
      <c r="F102" s="20">
        <v>0</v>
      </c>
      <c r="G102" s="20">
        <v>25000</v>
      </c>
      <c r="H102" s="20">
        <v>3956.7</v>
      </c>
      <c r="I102" s="20">
        <v>3956.7</v>
      </c>
      <c r="J102" s="20">
        <v>674.81</v>
      </c>
      <c r="K102" s="20">
        <v>674.81</v>
      </c>
      <c r="L102" s="21">
        <v>2.6992399999999996E-2</v>
      </c>
    </row>
    <row r="103" spans="1:12" x14ac:dyDescent="0.2">
      <c r="A103" s="18"/>
      <c r="B103" s="18"/>
      <c r="C103" s="18"/>
      <c r="D103" s="18" t="s">
        <v>328</v>
      </c>
      <c r="E103" s="20">
        <v>25000</v>
      </c>
      <c r="F103" s="20">
        <v>4997.7700000000004</v>
      </c>
      <c r="G103" s="20">
        <v>29997.77</v>
      </c>
      <c r="H103" s="20">
        <v>9496.0300000000007</v>
      </c>
      <c r="I103" s="20">
        <v>9496.0300000000007</v>
      </c>
      <c r="J103" s="20">
        <v>7169.19</v>
      </c>
      <c r="K103" s="20">
        <v>7169.19</v>
      </c>
      <c r="L103" s="21">
        <v>0.23899076498019683</v>
      </c>
    </row>
    <row r="104" spans="1:12" x14ac:dyDescent="0.2">
      <c r="A104" s="18"/>
      <c r="B104" s="18"/>
      <c r="C104" s="18" t="s">
        <v>266</v>
      </c>
      <c r="D104" s="18"/>
      <c r="E104" s="20">
        <v>860094</v>
      </c>
      <c r="F104" s="20">
        <v>4997.7700000000004</v>
      </c>
      <c r="G104" s="20">
        <v>865091.77</v>
      </c>
      <c r="H104" s="20">
        <v>769666.33</v>
      </c>
      <c r="I104" s="20">
        <v>769666.33</v>
      </c>
      <c r="J104" s="20">
        <v>370264.35000000003</v>
      </c>
      <c r="K104" s="20">
        <v>370264.35000000003</v>
      </c>
      <c r="L104" s="21">
        <v>0.42800586347041542</v>
      </c>
    </row>
    <row r="105" spans="1:12" x14ac:dyDescent="0.2">
      <c r="A105" s="18"/>
      <c r="B105" s="18" t="s">
        <v>100</v>
      </c>
      <c r="C105" s="18"/>
      <c r="D105" s="18"/>
      <c r="E105" s="20">
        <v>860094</v>
      </c>
      <c r="F105" s="20">
        <v>4997.7700000000004</v>
      </c>
      <c r="G105" s="20">
        <v>865091.77</v>
      </c>
      <c r="H105" s="20">
        <v>769666.33</v>
      </c>
      <c r="I105" s="20">
        <v>769666.33</v>
      </c>
      <c r="J105" s="20">
        <v>370264.35000000003</v>
      </c>
      <c r="K105" s="20">
        <v>370264.35000000003</v>
      </c>
      <c r="L105" s="21">
        <v>0.42800586347041542</v>
      </c>
    </row>
    <row r="106" spans="1:12" x14ac:dyDescent="0.2">
      <c r="A106" s="18"/>
      <c r="B106" s="18" t="s">
        <v>26</v>
      </c>
      <c r="C106" s="18" t="s">
        <v>267</v>
      </c>
      <c r="D106" s="18" t="s">
        <v>326</v>
      </c>
      <c r="E106" s="20">
        <v>1365967</v>
      </c>
      <c r="F106" s="20">
        <v>-29300</v>
      </c>
      <c r="G106" s="20">
        <v>1336667</v>
      </c>
      <c r="H106" s="20">
        <v>1310734.52</v>
      </c>
      <c r="I106" s="20">
        <v>1310734.52</v>
      </c>
      <c r="J106" s="20">
        <v>642813.52999999991</v>
      </c>
      <c r="K106" s="20">
        <v>642813.52999999991</v>
      </c>
      <c r="L106" s="21">
        <v>0.48090775787836454</v>
      </c>
    </row>
    <row r="107" spans="1:12" x14ac:dyDescent="0.2">
      <c r="A107" s="18"/>
      <c r="B107" s="18"/>
      <c r="C107" s="18"/>
      <c r="D107" s="18" t="s">
        <v>185</v>
      </c>
      <c r="E107" s="20">
        <v>2178800</v>
      </c>
      <c r="F107" s="20">
        <v>0</v>
      </c>
      <c r="G107" s="20">
        <v>2178800</v>
      </c>
      <c r="H107" s="20">
        <v>1984627.4099999997</v>
      </c>
      <c r="I107" s="20">
        <v>1972785.98</v>
      </c>
      <c r="J107" s="20">
        <v>1122361.03</v>
      </c>
      <c r="K107" s="20">
        <v>1120644.6399999999</v>
      </c>
      <c r="L107" s="21">
        <v>0.51512806590783922</v>
      </c>
    </row>
    <row r="108" spans="1:12" x14ac:dyDescent="0.2">
      <c r="A108" s="18"/>
      <c r="B108" s="18"/>
      <c r="C108" s="18"/>
      <c r="D108" s="18" t="s">
        <v>327</v>
      </c>
      <c r="E108" s="20">
        <v>3000</v>
      </c>
      <c r="F108" s="20">
        <v>0</v>
      </c>
      <c r="G108" s="20">
        <v>3000</v>
      </c>
      <c r="H108" s="20">
        <v>3000</v>
      </c>
      <c r="I108" s="20">
        <v>3000</v>
      </c>
      <c r="J108" s="20">
        <v>3000</v>
      </c>
      <c r="K108" s="20">
        <v>3000</v>
      </c>
      <c r="L108" s="21">
        <v>1</v>
      </c>
    </row>
    <row r="109" spans="1:12" x14ac:dyDescent="0.2">
      <c r="A109" s="18"/>
      <c r="B109" s="18"/>
      <c r="C109" s="18"/>
      <c r="D109" s="18" t="s">
        <v>328</v>
      </c>
      <c r="E109" s="20">
        <v>0</v>
      </c>
      <c r="F109" s="20">
        <v>0</v>
      </c>
      <c r="G109" s="20">
        <v>0</v>
      </c>
      <c r="H109" s="20">
        <v>18246.5</v>
      </c>
      <c r="I109" s="20">
        <v>18246.5</v>
      </c>
      <c r="J109" s="20">
        <v>1375</v>
      </c>
      <c r="K109" s="20">
        <v>1375</v>
      </c>
      <c r="L109" s="21">
        <v>0</v>
      </c>
    </row>
    <row r="110" spans="1:12" x14ac:dyDescent="0.2">
      <c r="A110" s="18"/>
      <c r="B110" s="18"/>
      <c r="C110" s="18" t="s">
        <v>268</v>
      </c>
      <c r="D110" s="18"/>
      <c r="E110" s="20">
        <v>3547767</v>
      </c>
      <c r="F110" s="20">
        <v>-29300</v>
      </c>
      <c r="G110" s="20">
        <v>3518467</v>
      </c>
      <c r="H110" s="20">
        <v>3316608.4299999997</v>
      </c>
      <c r="I110" s="20">
        <v>3304767</v>
      </c>
      <c r="J110" s="20">
        <v>1769549.56</v>
      </c>
      <c r="K110" s="20">
        <v>1767833.17</v>
      </c>
      <c r="L110" s="21">
        <v>0.50293197577240301</v>
      </c>
    </row>
    <row r="111" spans="1:12" x14ac:dyDescent="0.2">
      <c r="A111" s="18"/>
      <c r="B111" s="18" t="s">
        <v>96</v>
      </c>
      <c r="C111" s="18"/>
      <c r="D111" s="18"/>
      <c r="E111" s="20">
        <v>3547767</v>
      </c>
      <c r="F111" s="20">
        <v>-29300</v>
      </c>
      <c r="G111" s="20">
        <v>3518467</v>
      </c>
      <c r="H111" s="20">
        <v>3316608.4299999997</v>
      </c>
      <c r="I111" s="20">
        <v>3304767</v>
      </c>
      <c r="J111" s="20">
        <v>1769549.56</v>
      </c>
      <c r="K111" s="20">
        <v>1767833.17</v>
      </c>
      <c r="L111" s="21">
        <v>0.50293197577240301</v>
      </c>
    </row>
    <row r="112" spans="1:12" x14ac:dyDescent="0.2">
      <c r="A112" s="18"/>
      <c r="B112" s="18" t="s">
        <v>34</v>
      </c>
      <c r="C112" s="18" t="s">
        <v>339</v>
      </c>
      <c r="D112" s="18" t="s">
        <v>340</v>
      </c>
      <c r="E112" s="20">
        <v>325000</v>
      </c>
      <c r="F112" s="20">
        <v>0</v>
      </c>
      <c r="G112" s="20">
        <v>325000</v>
      </c>
      <c r="H112" s="20">
        <v>0</v>
      </c>
      <c r="I112" s="20">
        <v>0</v>
      </c>
      <c r="J112" s="20">
        <v>0</v>
      </c>
      <c r="K112" s="20">
        <v>0</v>
      </c>
      <c r="L112" s="21">
        <v>0</v>
      </c>
    </row>
    <row r="113" spans="1:12" x14ac:dyDescent="0.2">
      <c r="A113" s="18"/>
      <c r="B113" s="18"/>
      <c r="C113" s="18" t="s">
        <v>341</v>
      </c>
      <c r="D113" s="18"/>
      <c r="E113" s="20">
        <v>325000</v>
      </c>
      <c r="F113" s="20">
        <v>0</v>
      </c>
      <c r="G113" s="20">
        <v>325000</v>
      </c>
      <c r="H113" s="20">
        <v>0</v>
      </c>
      <c r="I113" s="20">
        <v>0</v>
      </c>
      <c r="J113" s="20">
        <v>0</v>
      </c>
      <c r="K113" s="20">
        <v>0</v>
      </c>
      <c r="L113" s="21">
        <v>0</v>
      </c>
    </row>
    <row r="114" spans="1:12" x14ac:dyDescent="0.2">
      <c r="A114" s="18"/>
      <c r="B114" s="18" t="s">
        <v>342</v>
      </c>
      <c r="C114" s="18"/>
      <c r="D114" s="18"/>
      <c r="E114" s="20">
        <v>325000</v>
      </c>
      <c r="F114" s="20">
        <v>0</v>
      </c>
      <c r="G114" s="20">
        <v>325000</v>
      </c>
      <c r="H114" s="20">
        <v>0</v>
      </c>
      <c r="I114" s="20">
        <v>0</v>
      </c>
      <c r="J114" s="20">
        <v>0</v>
      </c>
      <c r="K114" s="20">
        <v>0</v>
      </c>
      <c r="L114" s="21">
        <v>0</v>
      </c>
    </row>
    <row r="115" spans="1:12" x14ac:dyDescent="0.2">
      <c r="A115" s="18"/>
      <c r="B115" s="18" t="s">
        <v>35</v>
      </c>
      <c r="C115" s="18" t="s">
        <v>269</v>
      </c>
      <c r="D115" s="18" t="s">
        <v>326</v>
      </c>
      <c r="E115" s="20">
        <v>209939</v>
      </c>
      <c r="F115" s="20">
        <v>0</v>
      </c>
      <c r="G115" s="20">
        <v>209939</v>
      </c>
      <c r="H115" s="20">
        <v>209862.6</v>
      </c>
      <c r="I115" s="20">
        <v>209862.6</v>
      </c>
      <c r="J115" s="20">
        <v>106402.51</v>
      </c>
      <c r="K115" s="20">
        <v>106402.51</v>
      </c>
      <c r="L115" s="21">
        <v>0.50682583988682428</v>
      </c>
    </row>
    <row r="116" spans="1:12" x14ac:dyDescent="0.2">
      <c r="A116" s="18"/>
      <c r="B116" s="18"/>
      <c r="C116" s="18"/>
      <c r="D116" s="18" t="s">
        <v>185</v>
      </c>
      <c r="E116" s="20">
        <v>24750</v>
      </c>
      <c r="F116" s="20">
        <v>0</v>
      </c>
      <c r="G116" s="20">
        <v>24750</v>
      </c>
      <c r="H116" s="20">
        <v>12198.57</v>
      </c>
      <c r="I116" s="20">
        <v>12198.57</v>
      </c>
      <c r="J116" s="20">
        <v>8381.380000000001</v>
      </c>
      <c r="K116" s="20">
        <v>8381.380000000001</v>
      </c>
      <c r="L116" s="21">
        <v>0.3386416161616162</v>
      </c>
    </row>
    <row r="117" spans="1:12" x14ac:dyDescent="0.2">
      <c r="A117" s="18"/>
      <c r="B117" s="18"/>
      <c r="C117" s="18" t="s">
        <v>270</v>
      </c>
      <c r="D117" s="18"/>
      <c r="E117" s="20">
        <v>234689</v>
      </c>
      <c r="F117" s="20">
        <v>0</v>
      </c>
      <c r="G117" s="20">
        <v>234689</v>
      </c>
      <c r="H117" s="20">
        <v>222061.17</v>
      </c>
      <c r="I117" s="20">
        <v>222061.17</v>
      </c>
      <c r="J117" s="20">
        <v>114783.89</v>
      </c>
      <c r="K117" s="20">
        <v>114783.89</v>
      </c>
      <c r="L117" s="21">
        <v>0.48908934803079818</v>
      </c>
    </row>
    <row r="118" spans="1:12" x14ac:dyDescent="0.2">
      <c r="A118" s="18"/>
      <c r="B118" s="18" t="s">
        <v>101</v>
      </c>
      <c r="C118" s="18"/>
      <c r="D118" s="18"/>
      <c r="E118" s="20">
        <v>234689</v>
      </c>
      <c r="F118" s="20">
        <v>0</v>
      </c>
      <c r="G118" s="20">
        <v>234689</v>
      </c>
      <c r="H118" s="20">
        <v>222061.17</v>
      </c>
      <c r="I118" s="20">
        <v>222061.17</v>
      </c>
      <c r="J118" s="20">
        <v>114783.89</v>
      </c>
      <c r="K118" s="20">
        <v>114783.89</v>
      </c>
      <c r="L118" s="21">
        <v>0.48908934803079818</v>
      </c>
    </row>
    <row r="119" spans="1:12" x14ac:dyDescent="0.2">
      <c r="A119" s="18"/>
      <c r="B119" s="18" t="s">
        <v>36</v>
      </c>
      <c r="C119" s="18" t="s">
        <v>271</v>
      </c>
      <c r="D119" s="18" t="s">
        <v>326</v>
      </c>
      <c r="E119" s="20">
        <v>1734465</v>
      </c>
      <c r="F119" s="20">
        <v>0</v>
      </c>
      <c r="G119" s="20">
        <v>1734465</v>
      </c>
      <c r="H119" s="20">
        <v>1584906.8699999999</v>
      </c>
      <c r="I119" s="20">
        <v>1584906.8699999999</v>
      </c>
      <c r="J119" s="20">
        <v>832989.38000000012</v>
      </c>
      <c r="K119" s="20">
        <v>832989.38000000012</v>
      </c>
      <c r="L119" s="21">
        <v>0.48025724358808053</v>
      </c>
    </row>
    <row r="120" spans="1:12" x14ac:dyDescent="0.2">
      <c r="A120" s="18"/>
      <c r="B120" s="18"/>
      <c r="C120" s="18"/>
      <c r="D120" s="18" t="s">
        <v>185</v>
      </c>
      <c r="E120" s="20">
        <v>72800</v>
      </c>
      <c r="F120" s="20">
        <v>0</v>
      </c>
      <c r="G120" s="20">
        <v>72800</v>
      </c>
      <c r="H120" s="20">
        <v>52790.179999999993</v>
      </c>
      <c r="I120" s="20">
        <v>52790.179999999993</v>
      </c>
      <c r="J120" s="20">
        <v>35802.93</v>
      </c>
      <c r="K120" s="20">
        <v>35802.93</v>
      </c>
      <c r="L120" s="21">
        <v>0.49179848901098899</v>
      </c>
    </row>
    <row r="121" spans="1:12" x14ac:dyDescent="0.2">
      <c r="A121" s="18"/>
      <c r="B121" s="18"/>
      <c r="C121" s="18"/>
      <c r="D121" s="18" t="s">
        <v>328</v>
      </c>
      <c r="E121" s="20">
        <v>915345</v>
      </c>
      <c r="F121" s="20">
        <v>0</v>
      </c>
      <c r="G121" s="20">
        <v>915345</v>
      </c>
      <c r="H121" s="20">
        <v>366573.53</v>
      </c>
      <c r="I121" s="20">
        <v>366573.53</v>
      </c>
      <c r="J121" s="20">
        <v>31400.32</v>
      </c>
      <c r="K121" s="20">
        <v>31400.32</v>
      </c>
      <c r="L121" s="21">
        <v>3.4304355188480844E-2</v>
      </c>
    </row>
    <row r="122" spans="1:12" x14ac:dyDescent="0.2">
      <c r="A122" s="18"/>
      <c r="B122" s="18"/>
      <c r="C122" s="18" t="s">
        <v>272</v>
      </c>
      <c r="D122" s="18"/>
      <c r="E122" s="20">
        <v>2722610</v>
      </c>
      <c r="F122" s="20">
        <v>0</v>
      </c>
      <c r="G122" s="20">
        <v>2722610</v>
      </c>
      <c r="H122" s="20">
        <v>2004270.5799999998</v>
      </c>
      <c r="I122" s="20">
        <v>2004270.5799999998</v>
      </c>
      <c r="J122" s="20">
        <v>900192.63000000012</v>
      </c>
      <c r="K122" s="20">
        <v>900192.63000000012</v>
      </c>
      <c r="L122" s="21">
        <v>0.33063590819103733</v>
      </c>
    </row>
    <row r="123" spans="1:12" x14ac:dyDescent="0.2">
      <c r="A123" s="18"/>
      <c r="B123" s="18" t="s">
        <v>102</v>
      </c>
      <c r="C123" s="18"/>
      <c r="D123" s="18"/>
      <c r="E123" s="20">
        <v>2722610</v>
      </c>
      <c r="F123" s="20">
        <v>0</v>
      </c>
      <c r="G123" s="20">
        <v>2722610</v>
      </c>
      <c r="H123" s="20">
        <v>2004270.5799999998</v>
      </c>
      <c r="I123" s="20">
        <v>2004270.5799999998</v>
      </c>
      <c r="J123" s="20">
        <v>900192.63000000012</v>
      </c>
      <c r="K123" s="20">
        <v>900192.63000000012</v>
      </c>
      <c r="L123" s="21">
        <v>0.33063590819103733</v>
      </c>
    </row>
    <row r="124" spans="1:12" x14ac:dyDescent="0.2">
      <c r="A124" s="18"/>
      <c r="B124" s="18" t="s">
        <v>38</v>
      </c>
      <c r="C124" s="18" t="s">
        <v>163</v>
      </c>
      <c r="D124" s="18" t="s">
        <v>326</v>
      </c>
      <c r="E124" s="20">
        <v>1571114</v>
      </c>
      <c r="F124" s="20">
        <v>16500</v>
      </c>
      <c r="G124" s="20">
        <v>1587614</v>
      </c>
      <c r="H124" s="20">
        <v>1572167.4000000001</v>
      </c>
      <c r="I124" s="20">
        <v>1572167.4000000001</v>
      </c>
      <c r="J124" s="20">
        <v>849039.25000000012</v>
      </c>
      <c r="K124" s="20">
        <v>849039.25000000012</v>
      </c>
      <c r="L124" s="21">
        <v>0.53478947023646817</v>
      </c>
    </row>
    <row r="125" spans="1:12" x14ac:dyDescent="0.2">
      <c r="A125" s="18"/>
      <c r="B125" s="18"/>
      <c r="C125" s="18"/>
      <c r="D125" s="18" t="s">
        <v>185</v>
      </c>
      <c r="E125" s="20">
        <v>85350</v>
      </c>
      <c r="F125" s="20">
        <v>0</v>
      </c>
      <c r="G125" s="20">
        <v>85350</v>
      </c>
      <c r="H125" s="20">
        <v>60789.3</v>
      </c>
      <c r="I125" s="20">
        <v>60789.3</v>
      </c>
      <c r="J125" s="20">
        <v>15657.23</v>
      </c>
      <c r="K125" s="20">
        <v>15657.23</v>
      </c>
      <c r="L125" s="21">
        <v>0.18344733450497949</v>
      </c>
    </row>
    <row r="126" spans="1:12" x14ac:dyDescent="0.2">
      <c r="A126" s="18"/>
      <c r="B126" s="18"/>
      <c r="C126" s="18" t="s">
        <v>164</v>
      </c>
      <c r="D126" s="18"/>
      <c r="E126" s="20">
        <v>1656464</v>
      </c>
      <c r="F126" s="20">
        <v>16500</v>
      </c>
      <c r="G126" s="20">
        <v>1672964</v>
      </c>
      <c r="H126" s="20">
        <v>1632956.7000000002</v>
      </c>
      <c r="I126" s="20">
        <v>1632956.7000000002</v>
      </c>
      <c r="J126" s="20">
        <v>864696.4800000001</v>
      </c>
      <c r="K126" s="20">
        <v>864696.4800000001</v>
      </c>
      <c r="L126" s="21">
        <v>0.51686496541467719</v>
      </c>
    </row>
    <row r="127" spans="1:12" x14ac:dyDescent="0.2">
      <c r="A127" s="18"/>
      <c r="B127" s="18" t="s">
        <v>104</v>
      </c>
      <c r="C127" s="18"/>
      <c r="D127" s="18"/>
      <c r="E127" s="20">
        <v>1656464</v>
      </c>
      <c r="F127" s="20">
        <v>16500</v>
      </c>
      <c r="G127" s="20">
        <v>1672964</v>
      </c>
      <c r="H127" s="20">
        <v>1632956.7000000002</v>
      </c>
      <c r="I127" s="20">
        <v>1632956.7000000002</v>
      </c>
      <c r="J127" s="20">
        <v>864696.4800000001</v>
      </c>
      <c r="K127" s="20">
        <v>864696.4800000001</v>
      </c>
      <c r="L127" s="21">
        <v>0.51686496541467719</v>
      </c>
    </row>
    <row r="128" spans="1:12" x14ac:dyDescent="0.2">
      <c r="A128" s="18" t="s">
        <v>75</v>
      </c>
      <c r="B128" s="18"/>
      <c r="C128" s="18"/>
      <c r="D128" s="18"/>
      <c r="E128" s="20">
        <v>62104477</v>
      </c>
      <c r="F128" s="20">
        <v>712888.19000000006</v>
      </c>
      <c r="G128" s="20">
        <v>62817365.190000005</v>
      </c>
      <c r="H128" s="20">
        <v>44601178.18</v>
      </c>
      <c r="I128" s="20">
        <v>44578156.93</v>
      </c>
      <c r="J128" s="20">
        <v>22444975.890000004</v>
      </c>
      <c r="K128" s="20">
        <v>22379025.530000001</v>
      </c>
      <c r="L128" s="21">
        <v>0.35730527414055019</v>
      </c>
    </row>
    <row r="129" spans="1:12" x14ac:dyDescent="0.2">
      <c r="A129" s="18" t="s">
        <v>365</v>
      </c>
      <c r="B129" s="18" t="s">
        <v>32</v>
      </c>
      <c r="C129" s="18" t="s">
        <v>161</v>
      </c>
      <c r="D129" s="18" t="s">
        <v>326</v>
      </c>
      <c r="E129" s="20">
        <v>0</v>
      </c>
      <c r="F129" s="20">
        <v>163923.78</v>
      </c>
      <c r="G129" s="20">
        <v>163923.78</v>
      </c>
      <c r="H129" s="20">
        <v>160846.33000000002</v>
      </c>
      <c r="I129" s="20">
        <v>160846.33000000002</v>
      </c>
      <c r="J129" s="20">
        <v>100764.66</v>
      </c>
      <c r="K129" s="20">
        <v>100764.66</v>
      </c>
      <c r="L129" s="21">
        <v>0.61470434612964642</v>
      </c>
    </row>
    <row r="130" spans="1:12" x14ac:dyDescent="0.2">
      <c r="A130" s="18"/>
      <c r="B130" s="18"/>
      <c r="C130" s="18" t="s">
        <v>162</v>
      </c>
      <c r="D130" s="18"/>
      <c r="E130" s="20">
        <v>0</v>
      </c>
      <c r="F130" s="20">
        <v>163923.78</v>
      </c>
      <c r="G130" s="20">
        <v>163923.78</v>
      </c>
      <c r="H130" s="20">
        <v>160846.33000000002</v>
      </c>
      <c r="I130" s="20">
        <v>160846.33000000002</v>
      </c>
      <c r="J130" s="20">
        <v>100764.66</v>
      </c>
      <c r="K130" s="20">
        <v>100764.66</v>
      </c>
      <c r="L130" s="21">
        <v>0.61470434612964642</v>
      </c>
    </row>
    <row r="131" spans="1:12" x14ac:dyDescent="0.2">
      <c r="A131" s="18"/>
      <c r="B131" s="18" t="s">
        <v>99</v>
      </c>
      <c r="C131" s="18"/>
      <c r="D131" s="18"/>
      <c r="E131" s="20">
        <v>0</v>
      </c>
      <c r="F131" s="20">
        <v>163923.78</v>
      </c>
      <c r="G131" s="20">
        <v>163923.78</v>
      </c>
      <c r="H131" s="20">
        <v>160846.33000000002</v>
      </c>
      <c r="I131" s="20">
        <v>160846.33000000002</v>
      </c>
      <c r="J131" s="20">
        <v>100764.66</v>
      </c>
      <c r="K131" s="20">
        <v>100764.66</v>
      </c>
      <c r="L131" s="21">
        <v>0.61470434612964642</v>
      </c>
    </row>
    <row r="132" spans="1:12" x14ac:dyDescent="0.2">
      <c r="A132" s="18"/>
      <c r="B132" s="18" t="s">
        <v>25</v>
      </c>
      <c r="C132" s="18" t="s">
        <v>263</v>
      </c>
      <c r="D132" s="18" t="s">
        <v>328</v>
      </c>
      <c r="E132" s="20">
        <v>762200</v>
      </c>
      <c r="F132" s="20">
        <v>0</v>
      </c>
      <c r="G132" s="20">
        <v>762200</v>
      </c>
      <c r="H132" s="20">
        <v>0</v>
      </c>
      <c r="I132" s="20">
        <v>0</v>
      </c>
      <c r="J132" s="20">
        <v>0</v>
      </c>
      <c r="K132" s="20">
        <v>0</v>
      </c>
      <c r="L132" s="21">
        <v>0</v>
      </c>
    </row>
    <row r="133" spans="1:12" x14ac:dyDescent="0.2">
      <c r="A133" s="18"/>
      <c r="B133" s="18"/>
      <c r="C133" s="18" t="s">
        <v>264</v>
      </c>
      <c r="D133" s="18"/>
      <c r="E133" s="20">
        <v>762200</v>
      </c>
      <c r="F133" s="20">
        <v>0</v>
      </c>
      <c r="G133" s="20">
        <v>762200</v>
      </c>
      <c r="H133" s="20">
        <v>0</v>
      </c>
      <c r="I133" s="20">
        <v>0</v>
      </c>
      <c r="J133" s="20">
        <v>0</v>
      </c>
      <c r="K133" s="20">
        <v>0</v>
      </c>
      <c r="L133" s="21">
        <v>0</v>
      </c>
    </row>
    <row r="134" spans="1:12" x14ac:dyDescent="0.2">
      <c r="A134" s="18"/>
      <c r="B134" s="18" t="s">
        <v>95</v>
      </c>
      <c r="C134" s="18"/>
      <c r="D134" s="18"/>
      <c r="E134" s="20">
        <v>762200</v>
      </c>
      <c r="F134" s="20">
        <v>0</v>
      </c>
      <c r="G134" s="20">
        <v>762200</v>
      </c>
      <c r="H134" s="20">
        <v>0</v>
      </c>
      <c r="I134" s="20">
        <v>0</v>
      </c>
      <c r="J134" s="20">
        <v>0</v>
      </c>
      <c r="K134" s="20">
        <v>0</v>
      </c>
      <c r="L134" s="21">
        <v>0</v>
      </c>
    </row>
    <row r="135" spans="1:12" x14ac:dyDescent="0.2">
      <c r="A135" s="18"/>
      <c r="B135" s="18" t="s">
        <v>26</v>
      </c>
      <c r="C135" s="18" t="s">
        <v>267</v>
      </c>
      <c r="D135" s="18" t="s">
        <v>328</v>
      </c>
      <c r="E135" s="20">
        <v>125915</v>
      </c>
      <c r="F135" s="20">
        <v>0</v>
      </c>
      <c r="G135" s="20">
        <v>125915</v>
      </c>
      <c r="H135" s="20">
        <v>94801.82</v>
      </c>
      <c r="I135" s="20">
        <v>94801.82</v>
      </c>
      <c r="J135" s="20">
        <v>94801.82</v>
      </c>
      <c r="K135" s="20">
        <v>94801.82</v>
      </c>
      <c r="L135" s="21">
        <v>0.75290330778699921</v>
      </c>
    </row>
    <row r="136" spans="1:12" x14ac:dyDescent="0.2">
      <c r="A136" s="18"/>
      <c r="B136" s="18"/>
      <c r="C136" s="18" t="s">
        <v>268</v>
      </c>
      <c r="D136" s="18"/>
      <c r="E136" s="20">
        <v>125915</v>
      </c>
      <c r="F136" s="20">
        <v>0</v>
      </c>
      <c r="G136" s="20">
        <v>125915</v>
      </c>
      <c r="H136" s="20">
        <v>94801.82</v>
      </c>
      <c r="I136" s="20">
        <v>94801.82</v>
      </c>
      <c r="J136" s="20">
        <v>94801.82</v>
      </c>
      <c r="K136" s="20">
        <v>94801.82</v>
      </c>
      <c r="L136" s="21">
        <v>0.75290330778699921</v>
      </c>
    </row>
    <row r="137" spans="1:12" x14ac:dyDescent="0.2">
      <c r="A137" s="18"/>
      <c r="B137" s="18" t="s">
        <v>96</v>
      </c>
      <c r="C137" s="18"/>
      <c r="D137" s="18"/>
      <c r="E137" s="20">
        <v>125915</v>
      </c>
      <c r="F137" s="20">
        <v>0</v>
      </c>
      <c r="G137" s="20">
        <v>125915</v>
      </c>
      <c r="H137" s="20">
        <v>94801.82</v>
      </c>
      <c r="I137" s="20">
        <v>94801.82</v>
      </c>
      <c r="J137" s="20">
        <v>94801.82</v>
      </c>
      <c r="K137" s="20">
        <v>94801.82</v>
      </c>
      <c r="L137" s="21">
        <v>0.75290330778699921</v>
      </c>
    </row>
    <row r="138" spans="1:12" x14ac:dyDescent="0.2">
      <c r="A138" s="18" t="s">
        <v>372</v>
      </c>
      <c r="B138" s="18"/>
      <c r="C138" s="18"/>
      <c r="D138" s="18"/>
      <c r="E138" s="20">
        <v>888115</v>
      </c>
      <c r="F138" s="20">
        <v>163923.78</v>
      </c>
      <c r="G138" s="20">
        <v>1052038.78</v>
      </c>
      <c r="H138" s="20">
        <v>255648.15000000002</v>
      </c>
      <c r="I138" s="20">
        <v>255648.15000000002</v>
      </c>
      <c r="J138" s="20">
        <v>195566.48</v>
      </c>
      <c r="K138" s="20">
        <v>195566.48</v>
      </c>
      <c r="L138" s="21">
        <v>0.18589284322769928</v>
      </c>
    </row>
    <row r="139" spans="1:12" x14ac:dyDescent="0.2">
      <c r="A139" s="18" t="s">
        <v>194</v>
      </c>
      <c r="B139" s="18" t="s">
        <v>31</v>
      </c>
      <c r="C139" s="18" t="s">
        <v>348</v>
      </c>
      <c r="D139" s="18" t="s">
        <v>326</v>
      </c>
      <c r="E139" s="20">
        <v>319781</v>
      </c>
      <c r="F139" s="20">
        <v>0</v>
      </c>
      <c r="G139" s="20">
        <v>319781</v>
      </c>
      <c r="H139" s="20">
        <v>244438.39999999999</v>
      </c>
      <c r="I139" s="20">
        <v>244438.39999999999</v>
      </c>
      <c r="J139" s="20">
        <v>79756.560000000012</v>
      </c>
      <c r="K139" s="20">
        <v>79756.560000000012</v>
      </c>
      <c r="L139" s="21">
        <v>0.24940993992763802</v>
      </c>
    </row>
    <row r="140" spans="1:12" x14ac:dyDescent="0.2">
      <c r="A140" s="18"/>
      <c r="B140" s="18"/>
      <c r="C140" s="18"/>
      <c r="D140" s="18" t="s">
        <v>185</v>
      </c>
      <c r="E140" s="20">
        <v>164200</v>
      </c>
      <c r="F140" s="20">
        <v>0</v>
      </c>
      <c r="G140" s="20">
        <v>164200</v>
      </c>
      <c r="H140" s="20">
        <v>58827.31</v>
      </c>
      <c r="I140" s="20">
        <v>58827.31</v>
      </c>
      <c r="J140" s="20">
        <v>25252.12</v>
      </c>
      <c r="K140" s="20">
        <v>25252.12</v>
      </c>
      <c r="L140" s="21">
        <v>0.15378879415347138</v>
      </c>
    </row>
    <row r="141" spans="1:12" x14ac:dyDescent="0.2">
      <c r="A141" s="18"/>
      <c r="B141" s="18"/>
      <c r="C141" s="18"/>
      <c r="D141" s="18" t="s">
        <v>327</v>
      </c>
      <c r="E141" s="20">
        <v>921550</v>
      </c>
      <c r="F141" s="20">
        <v>187500</v>
      </c>
      <c r="G141" s="20">
        <v>1109050</v>
      </c>
      <c r="H141" s="20">
        <v>339999</v>
      </c>
      <c r="I141" s="20">
        <v>339999</v>
      </c>
      <c r="J141" s="20">
        <v>305999</v>
      </c>
      <c r="K141" s="20">
        <v>305999</v>
      </c>
      <c r="L141" s="21">
        <v>0.27591091474685542</v>
      </c>
    </row>
    <row r="142" spans="1:12" x14ac:dyDescent="0.2">
      <c r="A142" s="18"/>
      <c r="B142" s="18"/>
      <c r="C142" s="18" t="s">
        <v>350</v>
      </c>
      <c r="D142" s="18"/>
      <c r="E142" s="20">
        <v>1405531</v>
      </c>
      <c r="F142" s="20">
        <v>187500</v>
      </c>
      <c r="G142" s="20">
        <v>1593031</v>
      </c>
      <c r="H142" s="20">
        <v>643264.71</v>
      </c>
      <c r="I142" s="20">
        <v>643264.71</v>
      </c>
      <c r="J142" s="20">
        <v>411007.68</v>
      </c>
      <c r="K142" s="20">
        <v>411007.68</v>
      </c>
      <c r="L142" s="21">
        <v>0.25800356678558045</v>
      </c>
    </row>
    <row r="143" spans="1:12" x14ac:dyDescent="0.2">
      <c r="A143" s="18"/>
      <c r="B143" s="18" t="s">
        <v>186</v>
      </c>
      <c r="C143" s="18"/>
      <c r="D143" s="18"/>
      <c r="E143" s="20">
        <v>1405531</v>
      </c>
      <c r="F143" s="20">
        <v>187500</v>
      </c>
      <c r="G143" s="20">
        <v>1593031</v>
      </c>
      <c r="H143" s="20">
        <v>643264.71</v>
      </c>
      <c r="I143" s="20">
        <v>643264.71</v>
      </c>
      <c r="J143" s="20">
        <v>411007.68</v>
      </c>
      <c r="K143" s="20">
        <v>411007.68</v>
      </c>
      <c r="L143" s="21">
        <v>0.25800356678558045</v>
      </c>
    </row>
    <row r="144" spans="1:12" x14ac:dyDescent="0.2">
      <c r="A144" s="18"/>
      <c r="B144" s="18" t="s">
        <v>27</v>
      </c>
      <c r="C144" s="18" t="s">
        <v>157</v>
      </c>
      <c r="D144" s="18" t="s">
        <v>328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1">
        <v>0</v>
      </c>
    </row>
    <row r="145" spans="1:12" x14ac:dyDescent="0.2">
      <c r="A145" s="18"/>
      <c r="B145" s="18"/>
      <c r="C145" s="18" t="s">
        <v>158</v>
      </c>
      <c r="D145" s="18"/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1">
        <v>0</v>
      </c>
    </row>
    <row r="146" spans="1:12" x14ac:dyDescent="0.2">
      <c r="A146" s="18"/>
      <c r="B146" s="18" t="s">
        <v>97</v>
      </c>
      <c r="C146" s="18"/>
      <c r="D146" s="18"/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1">
        <v>0</v>
      </c>
    </row>
    <row r="147" spans="1:12" x14ac:dyDescent="0.2">
      <c r="A147" s="18"/>
      <c r="B147" s="18" t="s">
        <v>195</v>
      </c>
      <c r="C147" s="18" t="s">
        <v>307</v>
      </c>
      <c r="D147" s="18" t="s">
        <v>326</v>
      </c>
      <c r="E147" s="20">
        <v>367389</v>
      </c>
      <c r="F147" s="20">
        <v>0</v>
      </c>
      <c r="G147" s="20">
        <v>367389</v>
      </c>
      <c r="H147" s="20">
        <v>294025</v>
      </c>
      <c r="I147" s="20">
        <v>294025</v>
      </c>
      <c r="J147" s="20">
        <v>150641.20000000001</v>
      </c>
      <c r="K147" s="20">
        <v>150641.20000000001</v>
      </c>
      <c r="L147" s="21">
        <v>0.41003187357269816</v>
      </c>
    </row>
    <row r="148" spans="1:12" x14ac:dyDescent="0.2">
      <c r="A148" s="18"/>
      <c r="B148" s="18"/>
      <c r="C148" s="18"/>
      <c r="D148" s="18" t="s">
        <v>185</v>
      </c>
      <c r="E148" s="20">
        <v>3900</v>
      </c>
      <c r="F148" s="20">
        <v>0</v>
      </c>
      <c r="G148" s="20">
        <v>3900</v>
      </c>
      <c r="H148" s="20">
        <v>2500</v>
      </c>
      <c r="I148" s="20">
        <v>2500</v>
      </c>
      <c r="J148" s="20">
        <v>380.59</v>
      </c>
      <c r="K148" s="20">
        <v>380.59</v>
      </c>
      <c r="L148" s="21">
        <v>9.7587179487179487E-2</v>
      </c>
    </row>
    <row r="149" spans="1:12" x14ac:dyDescent="0.2">
      <c r="A149" s="18"/>
      <c r="B149" s="18"/>
      <c r="C149" s="18" t="s">
        <v>308</v>
      </c>
      <c r="D149" s="18"/>
      <c r="E149" s="20">
        <v>371289</v>
      </c>
      <c r="F149" s="20">
        <v>0</v>
      </c>
      <c r="G149" s="20">
        <v>371289</v>
      </c>
      <c r="H149" s="20">
        <v>296525</v>
      </c>
      <c r="I149" s="20">
        <v>296525</v>
      </c>
      <c r="J149" s="20">
        <v>151021.79</v>
      </c>
      <c r="K149" s="20">
        <v>151021.79</v>
      </c>
      <c r="L149" s="21">
        <v>0.4067499710468126</v>
      </c>
    </row>
    <row r="150" spans="1:12" x14ac:dyDescent="0.2">
      <c r="A150" s="18"/>
      <c r="B150" s="18" t="s">
        <v>309</v>
      </c>
      <c r="C150" s="18"/>
      <c r="D150" s="18"/>
      <c r="E150" s="20">
        <v>371289</v>
      </c>
      <c r="F150" s="20">
        <v>0</v>
      </c>
      <c r="G150" s="20">
        <v>371289</v>
      </c>
      <c r="H150" s="20">
        <v>296525</v>
      </c>
      <c r="I150" s="20">
        <v>296525</v>
      </c>
      <c r="J150" s="20">
        <v>151021.79</v>
      </c>
      <c r="K150" s="20">
        <v>151021.79</v>
      </c>
      <c r="L150" s="21">
        <v>0.4067499710468126</v>
      </c>
    </row>
    <row r="151" spans="1:12" x14ac:dyDescent="0.2">
      <c r="A151" s="18"/>
      <c r="B151" s="18" t="s">
        <v>196</v>
      </c>
      <c r="C151" s="18" t="s">
        <v>201</v>
      </c>
      <c r="D151" s="18" t="s">
        <v>326</v>
      </c>
      <c r="E151" s="20">
        <v>1340832</v>
      </c>
      <c r="F151" s="20">
        <v>0</v>
      </c>
      <c r="G151" s="20">
        <v>1340832</v>
      </c>
      <c r="H151" s="20">
        <v>1160851.3099999998</v>
      </c>
      <c r="I151" s="20">
        <v>1160851.3099999998</v>
      </c>
      <c r="J151" s="20">
        <v>647791.42000000004</v>
      </c>
      <c r="K151" s="20">
        <v>647791.42000000004</v>
      </c>
      <c r="L151" s="21">
        <v>0.48312646177895519</v>
      </c>
    </row>
    <row r="152" spans="1:12" x14ac:dyDescent="0.2">
      <c r="A152" s="18"/>
      <c r="B152" s="18"/>
      <c r="C152" s="18"/>
      <c r="D152" s="18" t="s">
        <v>185</v>
      </c>
      <c r="E152" s="20">
        <v>2183600</v>
      </c>
      <c r="F152" s="20">
        <v>-28670.93</v>
      </c>
      <c r="G152" s="20">
        <v>2154929.0700000003</v>
      </c>
      <c r="H152" s="20">
        <v>1715565.68</v>
      </c>
      <c r="I152" s="20">
        <v>1687480.44</v>
      </c>
      <c r="J152" s="20">
        <v>569310.13</v>
      </c>
      <c r="K152" s="20">
        <v>567458.14</v>
      </c>
      <c r="L152" s="21">
        <v>0.26418973038402599</v>
      </c>
    </row>
    <row r="153" spans="1:12" x14ac:dyDescent="0.2">
      <c r="A153" s="18"/>
      <c r="B153" s="18"/>
      <c r="C153" s="18"/>
      <c r="D153" s="18" t="s">
        <v>327</v>
      </c>
      <c r="E153" s="20">
        <v>3226000</v>
      </c>
      <c r="F153" s="20">
        <v>-665000</v>
      </c>
      <c r="G153" s="20">
        <v>2561000</v>
      </c>
      <c r="H153" s="20">
        <v>1187047.92</v>
      </c>
      <c r="I153" s="20">
        <v>787047.92</v>
      </c>
      <c r="J153" s="20">
        <v>192945.9</v>
      </c>
      <c r="K153" s="20">
        <v>192945.9</v>
      </c>
      <c r="L153" s="21">
        <v>7.5340062475595465E-2</v>
      </c>
    </row>
    <row r="154" spans="1:12" x14ac:dyDescent="0.2">
      <c r="A154" s="18"/>
      <c r="B154" s="18"/>
      <c r="C154" s="18"/>
      <c r="D154" s="18" t="s">
        <v>328</v>
      </c>
      <c r="E154" s="20">
        <v>451144</v>
      </c>
      <c r="F154" s="20">
        <v>390717.3</v>
      </c>
      <c r="G154" s="20">
        <v>841861.3</v>
      </c>
      <c r="H154" s="20">
        <v>204296.25999999998</v>
      </c>
      <c r="I154" s="20">
        <v>204296.25999999998</v>
      </c>
      <c r="J154" s="20">
        <v>173175.89</v>
      </c>
      <c r="K154" s="20">
        <v>173175.89</v>
      </c>
      <c r="L154" s="21">
        <v>0.2057059636783399</v>
      </c>
    </row>
    <row r="155" spans="1:12" x14ac:dyDescent="0.2">
      <c r="A155" s="18"/>
      <c r="B155" s="18"/>
      <c r="C155" s="18" t="s">
        <v>310</v>
      </c>
      <c r="D155" s="18"/>
      <c r="E155" s="20">
        <v>7201576</v>
      </c>
      <c r="F155" s="20">
        <v>-302953.63000000006</v>
      </c>
      <c r="G155" s="20">
        <v>6898622.3700000001</v>
      </c>
      <c r="H155" s="20">
        <v>4267761.17</v>
      </c>
      <c r="I155" s="20">
        <v>3839675.9299999997</v>
      </c>
      <c r="J155" s="20">
        <v>1583223.3399999999</v>
      </c>
      <c r="K155" s="20">
        <v>1581371.35</v>
      </c>
      <c r="L155" s="21">
        <v>0.22949847883904392</v>
      </c>
    </row>
    <row r="156" spans="1:12" x14ac:dyDescent="0.2">
      <c r="A156" s="18"/>
      <c r="B156" s="18" t="s">
        <v>311</v>
      </c>
      <c r="C156" s="18"/>
      <c r="D156" s="18"/>
      <c r="E156" s="20">
        <v>7201576</v>
      </c>
      <c r="F156" s="20">
        <v>-302953.63000000006</v>
      </c>
      <c r="G156" s="20">
        <v>6898622.3700000001</v>
      </c>
      <c r="H156" s="20">
        <v>4267761.17</v>
      </c>
      <c r="I156" s="20">
        <v>3839675.9299999997</v>
      </c>
      <c r="J156" s="20">
        <v>1583223.3399999999</v>
      </c>
      <c r="K156" s="20">
        <v>1581371.35</v>
      </c>
      <c r="L156" s="21">
        <v>0.22949847883904392</v>
      </c>
    </row>
    <row r="157" spans="1:12" x14ac:dyDescent="0.2">
      <c r="A157" s="18"/>
      <c r="B157" s="18" t="s">
        <v>357</v>
      </c>
      <c r="C157" s="18" t="s">
        <v>360</v>
      </c>
      <c r="D157" s="18" t="s">
        <v>326</v>
      </c>
      <c r="E157" s="20">
        <v>632877</v>
      </c>
      <c r="F157" s="20">
        <v>0</v>
      </c>
      <c r="G157" s="20">
        <v>632877</v>
      </c>
      <c r="H157" s="20">
        <v>451869.83999999997</v>
      </c>
      <c r="I157" s="20">
        <v>451869.83999999997</v>
      </c>
      <c r="J157" s="20">
        <v>257152.03</v>
      </c>
      <c r="K157" s="20">
        <v>257152.03</v>
      </c>
      <c r="L157" s="21">
        <v>0.40632228695307304</v>
      </c>
    </row>
    <row r="158" spans="1:12" x14ac:dyDescent="0.2">
      <c r="A158" s="18"/>
      <c r="B158" s="18"/>
      <c r="C158" s="18"/>
      <c r="D158" s="18" t="s">
        <v>185</v>
      </c>
      <c r="E158" s="20">
        <v>174950</v>
      </c>
      <c r="F158" s="20">
        <v>17556.41</v>
      </c>
      <c r="G158" s="20">
        <v>192506.41</v>
      </c>
      <c r="H158" s="20">
        <v>114175.41</v>
      </c>
      <c r="I158" s="20">
        <v>114175.41</v>
      </c>
      <c r="J158" s="20">
        <v>67709.3</v>
      </c>
      <c r="K158" s="20">
        <v>60775.83</v>
      </c>
      <c r="L158" s="21">
        <v>0.35172491139385959</v>
      </c>
    </row>
    <row r="159" spans="1:12" x14ac:dyDescent="0.2">
      <c r="A159" s="18"/>
      <c r="B159" s="18"/>
      <c r="C159" s="18"/>
      <c r="D159" s="18" t="s">
        <v>327</v>
      </c>
      <c r="E159" s="20">
        <v>20000</v>
      </c>
      <c r="F159" s="20">
        <v>0</v>
      </c>
      <c r="G159" s="20">
        <v>20000</v>
      </c>
      <c r="H159" s="20">
        <v>0</v>
      </c>
      <c r="I159" s="20">
        <v>0</v>
      </c>
      <c r="J159" s="20">
        <v>0</v>
      </c>
      <c r="K159" s="20">
        <v>0</v>
      </c>
      <c r="L159" s="21">
        <v>0</v>
      </c>
    </row>
    <row r="160" spans="1:12" x14ac:dyDescent="0.2">
      <c r="A160" s="18"/>
      <c r="B160" s="18"/>
      <c r="C160" s="18"/>
      <c r="D160" s="18" t="s">
        <v>328</v>
      </c>
      <c r="E160" s="20">
        <v>0</v>
      </c>
      <c r="F160" s="20">
        <v>581796.18999999994</v>
      </c>
      <c r="G160" s="20">
        <v>581796.18999999994</v>
      </c>
      <c r="H160" s="20">
        <v>562749.84</v>
      </c>
      <c r="I160" s="20">
        <v>25128.129999999997</v>
      </c>
      <c r="J160" s="20">
        <v>0</v>
      </c>
      <c r="K160" s="20">
        <v>0</v>
      </c>
      <c r="L160" s="21">
        <v>0</v>
      </c>
    </row>
    <row r="161" spans="1:12" x14ac:dyDescent="0.2">
      <c r="A161" s="18"/>
      <c r="B161" s="18"/>
      <c r="C161" s="18" t="s">
        <v>361</v>
      </c>
      <c r="D161" s="18"/>
      <c r="E161" s="20">
        <v>827827</v>
      </c>
      <c r="F161" s="20">
        <v>599352.6</v>
      </c>
      <c r="G161" s="20">
        <v>1427179.6</v>
      </c>
      <c r="H161" s="20">
        <v>1128795.0899999999</v>
      </c>
      <c r="I161" s="20">
        <v>591173.38</v>
      </c>
      <c r="J161" s="20">
        <v>324861.33</v>
      </c>
      <c r="K161" s="20">
        <v>317927.86</v>
      </c>
      <c r="L161" s="21">
        <v>0.22762470119387912</v>
      </c>
    </row>
    <row r="162" spans="1:12" x14ac:dyDescent="0.2">
      <c r="A162" s="18"/>
      <c r="B162" s="18" t="s">
        <v>362</v>
      </c>
      <c r="C162" s="18"/>
      <c r="D162" s="18"/>
      <c r="E162" s="20">
        <v>827827</v>
      </c>
      <c r="F162" s="20">
        <v>599352.6</v>
      </c>
      <c r="G162" s="20">
        <v>1427179.6</v>
      </c>
      <c r="H162" s="20">
        <v>1128795.0899999999</v>
      </c>
      <c r="I162" s="20">
        <v>591173.38</v>
      </c>
      <c r="J162" s="20">
        <v>324861.33</v>
      </c>
      <c r="K162" s="20">
        <v>317927.86</v>
      </c>
      <c r="L162" s="21">
        <v>0.22762470119387912</v>
      </c>
    </row>
    <row r="163" spans="1:12" x14ac:dyDescent="0.2">
      <c r="A163" s="18" t="s">
        <v>312</v>
      </c>
      <c r="B163" s="18"/>
      <c r="C163" s="18"/>
      <c r="D163" s="18"/>
      <c r="E163" s="20">
        <v>9806223</v>
      </c>
      <c r="F163" s="20">
        <v>483898.97</v>
      </c>
      <c r="G163" s="20">
        <v>10290121.970000001</v>
      </c>
      <c r="H163" s="20">
        <v>6336345.9699999988</v>
      </c>
      <c r="I163" s="20">
        <v>5370639.0199999996</v>
      </c>
      <c r="J163" s="20">
        <v>2470114.1399999997</v>
      </c>
      <c r="K163" s="20">
        <v>2461328.6800000002</v>
      </c>
      <c r="L163" s="21">
        <v>0.24004711967471445</v>
      </c>
    </row>
    <row r="164" spans="1:12" x14ac:dyDescent="0.2">
      <c r="A164" s="18" t="s">
        <v>366</v>
      </c>
      <c r="B164" s="18" t="s">
        <v>31</v>
      </c>
      <c r="C164" s="18" t="s">
        <v>348</v>
      </c>
      <c r="D164" s="18" t="s">
        <v>185</v>
      </c>
      <c r="E164" s="20">
        <v>471801</v>
      </c>
      <c r="F164" s="20">
        <v>0</v>
      </c>
      <c r="G164" s="20">
        <v>471801</v>
      </c>
      <c r="H164" s="20">
        <v>0</v>
      </c>
      <c r="I164" s="20">
        <v>0</v>
      </c>
      <c r="J164" s="20">
        <v>0</v>
      </c>
      <c r="K164" s="20">
        <v>0</v>
      </c>
      <c r="L164" s="21">
        <v>0</v>
      </c>
    </row>
    <row r="165" spans="1:12" x14ac:dyDescent="0.2">
      <c r="A165" s="18"/>
      <c r="B165" s="18"/>
      <c r="C165" s="18"/>
      <c r="D165" s="18" t="s">
        <v>328</v>
      </c>
      <c r="E165" s="20">
        <v>1027221</v>
      </c>
      <c r="F165" s="20">
        <v>0</v>
      </c>
      <c r="G165" s="20">
        <v>1027221</v>
      </c>
      <c r="H165" s="20">
        <v>0</v>
      </c>
      <c r="I165" s="20">
        <v>0</v>
      </c>
      <c r="J165" s="20">
        <v>0</v>
      </c>
      <c r="K165" s="20">
        <v>0</v>
      </c>
      <c r="L165" s="21">
        <v>0</v>
      </c>
    </row>
    <row r="166" spans="1:12" x14ac:dyDescent="0.2">
      <c r="A166" s="18"/>
      <c r="B166" s="18"/>
      <c r="C166" s="18" t="s">
        <v>350</v>
      </c>
      <c r="D166" s="18"/>
      <c r="E166" s="20">
        <v>1499022</v>
      </c>
      <c r="F166" s="20">
        <v>0</v>
      </c>
      <c r="G166" s="20">
        <v>1499022</v>
      </c>
      <c r="H166" s="20">
        <v>0</v>
      </c>
      <c r="I166" s="20">
        <v>0</v>
      </c>
      <c r="J166" s="20">
        <v>0</v>
      </c>
      <c r="K166" s="20">
        <v>0</v>
      </c>
      <c r="L166" s="21">
        <v>0</v>
      </c>
    </row>
    <row r="167" spans="1:12" x14ac:dyDescent="0.2">
      <c r="A167" s="18"/>
      <c r="B167" s="18" t="s">
        <v>186</v>
      </c>
      <c r="C167" s="18"/>
      <c r="D167" s="18"/>
      <c r="E167" s="20">
        <v>1499022</v>
      </c>
      <c r="F167" s="20">
        <v>0</v>
      </c>
      <c r="G167" s="20">
        <v>1499022</v>
      </c>
      <c r="H167" s="20">
        <v>0</v>
      </c>
      <c r="I167" s="20">
        <v>0</v>
      </c>
      <c r="J167" s="20">
        <v>0</v>
      </c>
      <c r="K167" s="20">
        <v>0</v>
      </c>
      <c r="L167" s="21">
        <v>0</v>
      </c>
    </row>
    <row r="168" spans="1:12" x14ac:dyDescent="0.2">
      <c r="A168" s="18"/>
      <c r="B168" s="18" t="s">
        <v>357</v>
      </c>
      <c r="C168" s="18" t="s">
        <v>360</v>
      </c>
      <c r="D168" s="18" t="s">
        <v>185</v>
      </c>
      <c r="E168" s="20">
        <v>85200</v>
      </c>
      <c r="F168" s="20">
        <v>96743.35</v>
      </c>
      <c r="G168" s="20">
        <v>181943.35</v>
      </c>
      <c r="H168" s="20">
        <v>175570.52</v>
      </c>
      <c r="I168" s="20">
        <v>111955.99</v>
      </c>
      <c r="J168" s="20">
        <v>6550</v>
      </c>
      <c r="K168" s="20">
        <v>6550</v>
      </c>
      <c r="L168" s="21">
        <v>3.6000216550920928E-2</v>
      </c>
    </row>
    <row r="169" spans="1:12" x14ac:dyDescent="0.2">
      <c r="A169" s="18"/>
      <c r="B169" s="18"/>
      <c r="C169" s="18"/>
      <c r="D169" s="18" t="s">
        <v>328</v>
      </c>
      <c r="E169" s="20">
        <v>800890</v>
      </c>
      <c r="F169" s="20">
        <v>1641865.62</v>
      </c>
      <c r="G169" s="20">
        <v>2442755.62</v>
      </c>
      <c r="H169" s="20">
        <v>1495900.74</v>
      </c>
      <c r="I169" s="20">
        <v>1413173.08</v>
      </c>
      <c r="J169" s="20">
        <v>240942.26</v>
      </c>
      <c r="K169" s="20">
        <v>238583.16</v>
      </c>
      <c r="L169" s="21">
        <v>9.8635433699258049E-2</v>
      </c>
    </row>
    <row r="170" spans="1:12" x14ac:dyDescent="0.2">
      <c r="A170" s="18"/>
      <c r="B170" s="18"/>
      <c r="C170" s="18" t="s">
        <v>361</v>
      </c>
      <c r="D170" s="18"/>
      <c r="E170" s="20">
        <v>886090</v>
      </c>
      <c r="F170" s="20">
        <v>1738608.9700000002</v>
      </c>
      <c r="G170" s="20">
        <v>2624698.9700000002</v>
      </c>
      <c r="H170" s="20">
        <v>1671471.26</v>
      </c>
      <c r="I170" s="20">
        <v>1525129.07</v>
      </c>
      <c r="J170" s="20">
        <v>247492.26</v>
      </c>
      <c r="K170" s="20">
        <v>245133.16</v>
      </c>
      <c r="L170" s="21">
        <v>9.4293579122332646E-2</v>
      </c>
    </row>
    <row r="171" spans="1:12" x14ac:dyDescent="0.2">
      <c r="A171" s="18"/>
      <c r="B171" s="18" t="s">
        <v>362</v>
      </c>
      <c r="C171" s="18"/>
      <c r="D171" s="18"/>
      <c r="E171" s="20">
        <v>886090</v>
      </c>
      <c r="F171" s="20">
        <v>1738608.9700000002</v>
      </c>
      <c r="G171" s="20">
        <v>2624698.9700000002</v>
      </c>
      <c r="H171" s="20">
        <v>1671471.26</v>
      </c>
      <c r="I171" s="20">
        <v>1525129.07</v>
      </c>
      <c r="J171" s="20">
        <v>247492.26</v>
      </c>
      <c r="K171" s="20">
        <v>245133.16</v>
      </c>
      <c r="L171" s="21">
        <v>9.4293579122332646E-2</v>
      </c>
    </row>
    <row r="172" spans="1:12" x14ac:dyDescent="0.2">
      <c r="A172" s="18" t="s">
        <v>373</v>
      </c>
      <c r="B172" s="18"/>
      <c r="C172" s="18"/>
      <c r="D172" s="18"/>
      <c r="E172" s="20">
        <v>2385112</v>
      </c>
      <c r="F172" s="20">
        <v>1738608.9700000002</v>
      </c>
      <c r="G172" s="20">
        <v>4123720.97</v>
      </c>
      <c r="H172" s="20">
        <v>1671471.26</v>
      </c>
      <c r="I172" s="20">
        <v>1525129.07</v>
      </c>
      <c r="J172" s="20">
        <v>247492.26</v>
      </c>
      <c r="K172" s="20">
        <v>245133.16</v>
      </c>
      <c r="L172" s="21">
        <v>6.0016732897424922E-2</v>
      </c>
    </row>
    <row r="173" spans="1:12" x14ac:dyDescent="0.2">
      <c r="A173" s="18" t="s">
        <v>39</v>
      </c>
      <c r="B173" s="18" t="s">
        <v>22</v>
      </c>
      <c r="C173" s="18" t="s">
        <v>275</v>
      </c>
      <c r="D173" s="18" t="s">
        <v>326</v>
      </c>
      <c r="E173" s="20">
        <v>92936</v>
      </c>
      <c r="F173" s="20">
        <v>0</v>
      </c>
      <c r="G173" s="20">
        <v>92936</v>
      </c>
      <c r="H173" s="20">
        <v>92928.4</v>
      </c>
      <c r="I173" s="20">
        <v>92928.4</v>
      </c>
      <c r="J173" s="20">
        <v>47707.42</v>
      </c>
      <c r="K173" s="20">
        <v>47707.42</v>
      </c>
      <c r="L173" s="21">
        <v>0.51333627442541097</v>
      </c>
    </row>
    <row r="174" spans="1:12" x14ac:dyDescent="0.2">
      <c r="A174" s="18"/>
      <c r="B174" s="18"/>
      <c r="C174" s="18"/>
      <c r="D174" s="18" t="s">
        <v>185</v>
      </c>
      <c r="E174" s="20">
        <v>679800</v>
      </c>
      <c r="F174" s="20">
        <v>5741.21</v>
      </c>
      <c r="G174" s="20">
        <v>685541.21</v>
      </c>
      <c r="H174" s="20">
        <v>649991.97</v>
      </c>
      <c r="I174" s="20">
        <v>646018.71</v>
      </c>
      <c r="J174" s="20">
        <v>237764.65999999997</v>
      </c>
      <c r="K174" s="20">
        <v>237764.65999999997</v>
      </c>
      <c r="L174" s="21">
        <v>0.34682766919292857</v>
      </c>
    </row>
    <row r="175" spans="1:12" x14ac:dyDescent="0.2">
      <c r="A175" s="18"/>
      <c r="B175" s="18"/>
      <c r="C175" s="18"/>
      <c r="D175" s="18" t="s">
        <v>327</v>
      </c>
      <c r="E175" s="20">
        <v>172325</v>
      </c>
      <c r="F175" s="20">
        <v>0</v>
      </c>
      <c r="G175" s="20">
        <v>172325</v>
      </c>
      <c r="H175" s="20">
        <v>168823</v>
      </c>
      <c r="I175" s="20">
        <v>168823</v>
      </c>
      <c r="J175" s="20">
        <v>168823</v>
      </c>
      <c r="K175" s="20">
        <v>164823</v>
      </c>
      <c r="L175" s="21">
        <v>0.97967793413608006</v>
      </c>
    </row>
    <row r="176" spans="1:12" x14ac:dyDescent="0.2">
      <c r="A176" s="18"/>
      <c r="B176" s="18"/>
      <c r="C176" s="18"/>
      <c r="D176" s="18" t="s">
        <v>328</v>
      </c>
      <c r="E176" s="20">
        <v>0</v>
      </c>
      <c r="F176" s="20">
        <v>10397.240000000002</v>
      </c>
      <c r="G176" s="20">
        <v>10397.240000000002</v>
      </c>
      <c r="H176" s="20">
        <v>10397.240000000002</v>
      </c>
      <c r="I176" s="20">
        <v>10397.240000000002</v>
      </c>
      <c r="J176" s="20">
        <v>138.44999999999999</v>
      </c>
      <c r="K176" s="20">
        <v>138.44999999999999</v>
      </c>
      <c r="L176" s="21">
        <v>1.3316033870527176E-2</v>
      </c>
    </row>
    <row r="177" spans="1:12" x14ac:dyDescent="0.2">
      <c r="A177" s="18"/>
      <c r="B177" s="18"/>
      <c r="C177" s="18" t="s">
        <v>276</v>
      </c>
      <c r="D177" s="18"/>
      <c r="E177" s="20">
        <v>945061</v>
      </c>
      <c r="F177" s="20">
        <v>16138.45</v>
      </c>
      <c r="G177" s="20">
        <v>961199.45</v>
      </c>
      <c r="H177" s="20">
        <v>922140.61</v>
      </c>
      <c r="I177" s="20">
        <v>918167.35</v>
      </c>
      <c r="J177" s="20">
        <v>454433.52999999997</v>
      </c>
      <c r="K177" s="20">
        <v>450433.52999999997</v>
      </c>
      <c r="L177" s="21">
        <v>0.47277755932964799</v>
      </c>
    </row>
    <row r="178" spans="1:12" x14ac:dyDescent="0.2">
      <c r="A178" s="18"/>
      <c r="B178" s="18" t="s">
        <v>93</v>
      </c>
      <c r="C178" s="18"/>
      <c r="D178" s="18"/>
      <c r="E178" s="20">
        <v>945061</v>
      </c>
      <c r="F178" s="20">
        <v>16138.45</v>
      </c>
      <c r="G178" s="20">
        <v>961199.45</v>
      </c>
      <c r="H178" s="20">
        <v>922140.61</v>
      </c>
      <c r="I178" s="20">
        <v>918167.35</v>
      </c>
      <c r="J178" s="20">
        <v>454433.52999999997</v>
      </c>
      <c r="K178" s="20">
        <v>450433.52999999997</v>
      </c>
      <c r="L178" s="21">
        <v>0.47277755932964799</v>
      </c>
    </row>
    <row r="179" spans="1:12" x14ac:dyDescent="0.2">
      <c r="A179" s="18"/>
      <c r="B179" s="18" t="s">
        <v>40</v>
      </c>
      <c r="C179" s="18" t="s">
        <v>277</v>
      </c>
      <c r="D179" s="18" t="s">
        <v>326</v>
      </c>
      <c r="E179" s="20">
        <v>407970</v>
      </c>
      <c r="F179" s="20">
        <v>0</v>
      </c>
      <c r="G179" s="20">
        <v>407970</v>
      </c>
      <c r="H179" s="20">
        <v>336000.60000000003</v>
      </c>
      <c r="I179" s="20">
        <v>336000.60000000003</v>
      </c>
      <c r="J179" s="20">
        <v>158604.66999999998</v>
      </c>
      <c r="K179" s="20">
        <v>158604.66999999998</v>
      </c>
      <c r="L179" s="21">
        <v>0.38876552197465497</v>
      </c>
    </row>
    <row r="180" spans="1:12" x14ac:dyDescent="0.2">
      <c r="A180" s="18"/>
      <c r="B180" s="18"/>
      <c r="C180" s="18"/>
      <c r="D180" s="18" t="s">
        <v>185</v>
      </c>
      <c r="E180" s="20">
        <v>435700</v>
      </c>
      <c r="F180" s="20">
        <v>79500</v>
      </c>
      <c r="G180" s="20">
        <v>515200</v>
      </c>
      <c r="H180" s="20">
        <v>366780.99</v>
      </c>
      <c r="I180" s="20">
        <v>353280.99</v>
      </c>
      <c r="J180" s="20">
        <v>119741.57</v>
      </c>
      <c r="K180" s="20">
        <v>107728.88</v>
      </c>
      <c r="L180" s="21">
        <v>0.23241764363354039</v>
      </c>
    </row>
    <row r="181" spans="1:12" x14ac:dyDescent="0.2">
      <c r="A181" s="18"/>
      <c r="B181" s="18"/>
      <c r="C181" s="18"/>
      <c r="D181" s="18" t="s">
        <v>327</v>
      </c>
      <c r="E181" s="20">
        <v>160300</v>
      </c>
      <c r="F181" s="20">
        <v>0</v>
      </c>
      <c r="G181" s="20">
        <v>160300</v>
      </c>
      <c r="H181" s="20">
        <v>160300</v>
      </c>
      <c r="I181" s="20">
        <v>160300</v>
      </c>
      <c r="J181" s="20">
        <v>160300</v>
      </c>
      <c r="K181" s="20">
        <v>156800</v>
      </c>
      <c r="L181" s="21">
        <v>1</v>
      </c>
    </row>
    <row r="182" spans="1:12" x14ac:dyDescent="0.2">
      <c r="A182" s="18"/>
      <c r="B182" s="18"/>
      <c r="C182" s="18" t="s">
        <v>278</v>
      </c>
      <c r="D182" s="18"/>
      <c r="E182" s="20">
        <v>1003970</v>
      </c>
      <c r="F182" s="20">
        <v>79500</v>
      </c>
      <c r="G182" s="20">
        <v>1083470</v>
      </c>
      <c r="H182" s="20">
        <v>863081.59000000008</v>
      </c>
      <c r="I182" s="20">
        <v>849581.59000000008</v>
      </c>
      <c r="J182" s="20">
        <v>438646.24</v>
      </c>
      <c r="K182" s="20">
        <v>423133.55</v>
      </c>
      <c r="L182" s="21">
        <v>0.40485314775674452</v>
      </c>
    </row>
    <row r="183" spans="1:12" x14ac:dyDescent="0.2">
      <c r="A183" s="18"/>
      <c r="B183" s="18" t="s">
        <v>105</v>
      </c>
      <c r="C183" s="18"/>
      <c r="D183" s="18"/>
      <c r="E183" s="20">
        <v>1003970</v>
      </c>
      <c r="F183" s="20">
        <v>79500</v>
      </c>
      <c r="G183" s="20">
        <v>1083470</v>
      </c>
      <c r="H183" s="20">
        <v>863081.59000000008</v>
      </c>
      <c r="I183" s="20">
        <v>849581.59000000008</v>
      </c>
      <c r="J183" s="20">
        <v>438646.24</v>
      </c>
      <c r="K183" s="20">
        <v>423133.55</v>
      </c>
      <c r="L183" s="21">
        <v>0.40485314775674452</v>
      </c>
    </row>
    <row r="184" spans="1:12" x14ac:dyDescent="0.2">
      <c r="A184" s="18"/>
      <c r="B184" s="18" t="s">
        <v>41</v>
      </c>
      <c r="C184" s="18" t="s">
        <v>165</v>
      </c>
      <c r="D184" s="18" t="s">
        <v>326</v>
      </c>
      <c r="E184" s="20">
        <v>363664</v>
      </c>
      <c r="F184" s="20">
        <v>0</v>
      </c>
      <c r="G184" s="20">
        <v>363664</v>
      </c>
      <c r="H184" s="20">
        <v>363654</v>
      </c>
      <c r="I184" s="20">
        <v>363654</v>
      </c>
      <c r="J184" s="20">
        <v>170899.41</v>
      </c>
      <c r="K184" s="20">
        <v>170899.41</v>
      </c>
      <c r="L184" s="21">
        <v>0.46993766223766997</v>
      </c>
    </row>
    <row r="185" spans="1:12" x14ac:dyDescent="0.2">
      <c r="A185" s="18"/>
      <c r="B185" s="18"/>
      <c r="C185" s="18"/>
      <c r="D185" s="18" t="s">
        <v>185</v>
      </c>
      <c r="E185" s="20">
        <v>1500</v>
      </c>
      <c r="F185" s="20">
        <v>0</v>
      </c>
      <c r="G185" s="20">
        <v>1500</v>
      </c>
      <c r="H185" s="20">
        <v>0</v>
      </c>
      <c r="I185" s="20">
        <v>0</v>
      </c>
      <c r="J185" s="20">
        <v>0</v>
      </c>
      <c r="K185" s="20">
        <v>0</v>
      </c>
      <c r="L185" s="21">
        <v>0</v>
      </c>
    </row>
    <row r="186" spans="1:12" x14ac:dyDescent="0.2">
      <c r="A186" s="18"/>
      <c r="B186" s="18"/>
      <c r="C186" s="18" t="s">
        <v>166</v>
      </c>
      <c r="D186" s="18"/>
      <c r="E186" s="20">
        <v>365164</v>
      </c>
      <c r="F186" s="20">
        <v>0</v>
      </c>
      <c r="G186" s="20">
        <v>365164</v>
      </c>
      <c r="H186" s="20">
        <v>363654</v>
      </c>
      <c r="I186" s="20">
        <v>363654</v>
      </c>
      <c r="J186" s="20">
        <v>170899.41</v>
      </c>
      <c r="K186" s="20">
        <v>170899.41</v>
      </c>
      <c r="L186" s="21">
        <v>0.46800727892125182</v>
      </c>
    </row>
    <row r="187" spans="1:12" x14ac:dyDescent="0.2">
      <c r="A187" s="18"/>
      <c r="B187" s="18" t="s">
        <v>106</v>
      </c>
      <c r="C187" s="18"/>
      <c r="D187" s="18"/>
      <c r="E187" s="20">
        <v>365164</v>
      </c>
      <c r="F187" s="20">
        <v>0</v>
      </c>
      <c r="G187" s="20">
        <v>365164</v>
      </c>
      <c r="H187" s="20">
        <v>363654</v>
      </c>
      <c r="I187" s="20">
        <v>363654</v>
      </c>
      <c r="J187" s="20">
        <v>170899.41</v>
      </c>
      <c r="K187" s="20">
        <v>170899.41</v>
      </c>
      <c r="L187" s="21">
        <v>0.46800727892125182</v>
      </c>
    </row>
    <row r="188" spans="1:12" x14ac:dyDescent="0.2">
      <c r="A188" s="18"/>
      <c r="B188" s="18" t="s">
        <v>42</v>
      </c>
      <c r="C188" s="18" t="s">
        <v>167</v>
      </c>
      <c r="D188" s="18" t="s">
        <v>326</v>
      </c>
      <c r="E188" s="20">
        <v>139641</v>
      </c>
      <c r="F188" s="20">
        <v>0</v>
      </c>
      <c r="G188" s="20">
        <v>139641</v>
      </c>
      <c r="H188" s="20">
        <v>139631.06</v>
      </c>
      <c r="I188" s="20">
        <v>139631.06</v>
      </c>
      <c r="J188" s="20">
        <v>71219.3</v>
      </c>
      <c r="K188" s="20">
        <v>71219.3</v>
      </c>
      <c r="L188" s="21">
        <v>0.51001711531713467</v>
      </c>
    </row>
    <row r="189" spans="1:12" x14ac:dyDescent="0.2">
      <c r="A189" s="18"/>
      <c r="B189" s="18"/>
      <c r="C189" s="18"/>
      <c r="D189" s="18" t="s">
        <v>185</v>
      </c>
      <c r="E189" s="20">
        <v>3776600</v>
      </c>
      <c r="F189" s="20">
        <v>0</v>
      </c>
      <c r="G189" s="20">
        <v>3776600</v>
      </c>
      <c r="H189" s="20">
        <v>3696951.1900000004</v>
      </c>
      <c r="I189" s="20">
        <v>3689900.49</v>
      </c>
      <c r="J189" s="20">
        <v>1527974.56</v>
      </c>
      <c r="K189" s="20">
        <v>1504877.8</v>
      </c>
      <c r="L189" s="21">
        <v>0.40458999099719328</v>
      </c>
    </row>
    <row r="190" spans="1:12" x14ac:dyDescent="0.2">
      <c r="A190" s="18"/>
      <c r="B190" s="18"/>
      <c r="C190" s="18"/>
      <c r="D190" s="18" t="s">
        <v>327</v>
      </c>
      <c r="E190" s="20">
        <v>27930</v>
      </c>
      <c r="F190" s="20">
        <v>27867.800000000003</v>
      </c>
      <c r="G190" s="20">
        <v>55797.8</v>
      </c>
      <c r="H190" s="20">
        <v>55215.55</v>
      </c>
      <c r="I190" s="20">
        <v>55215.55</v>
      </c>
      <c r="J190" s="20">
        <v>55215.55</v>
      </c>
      <c r="K190" s="20">
        <v>55215.55</v>
      </c>
      <c r="L190" s="21">
        <v>0.98956500077063969</v>
      </c>
    </row>
    <row r="191" spans="1:12" x14ac:dyDescent="0.2">
      <c r="A191" s="18"/>
      <c r="B191" s="18"/>
      <c r="C191" s="18"/>
      <c r="D191" s="18" t="s">
        <v>328</v>
      </c>
      <c r="E191" s="20">
        <v>60000</v>
      </c>
      <c r="F191" s="20">
        <v>309075.14</v>
      </c>
      <c r="G191" s="20">
        <v>369075.14</v>
      </c>
      <c r="H191" s="20">
        <v>45627.19</v>
      </c>
      <c r="I191" s="20">
        <v>45627.19</v>
      </c>
      <c r="J191" s="20">
        <v>43.15</v>
      </c>
      <c r="K191" s="20">
        <v>43.15</v>
      </c>
      <c r="L191" s="21">
        <v>1.1691386203904169E-4</v>
      </c>
    </row>
    <row r="192" spans="1:12" x14ac:dyDescent="0.2">
      <c r="A192" s="18"/>
      <c r="B192" s="18"/>
      <c r="C192" s="18" t="s">
        <v>168</v>
      </c>
      <c r="D192" s="18"/>
      <c r="E192" s="20">
        <v>4004171</v>
      </c>
      <c r="F192" s="20">
        <v>336942.94</v>
      </c>
      <c r="G192" s="20">
        <v>4341113.9399999995</v>
      </c>
      <c r="H192" s="20">
        <v>3937424.99</v>
      </c>
      <c r="I192" s="20">
        <v>3930374.29</v>
      </c>
      <c r="J192" s="20">
        <v>1654452.56</v>
      </c>
      <c r="K192" s="20">
        <v>1631355.8</v>
      </c>
      <c r="L192" s="21">
        <v>0.38111244783406906</v>
      </c>
    </row>
    <row r="193" spans="1:12" x14ac:dyDescent="0.2">
      <c r="A193" s="18"/>
      <c r="B193" s="18" t="s">
        <v>107</v>
      </c>
      <c r="C193" s="18"/>
      <c r="D193" s="18"/>
      <c r="E193" s="20">
        <v>4004171</v>
      </c>
      <c r="F193" s="20">
        <v>336942.94</v>
      </c>
      <c r="G193" s="20">
        <v>4341113.9399999995</v>
      </c>
      <c r="H193" s="20">
        <v>3937424.99</v>
      </c>
      <c r="I193" s="20">
        <v>3930374.29</v>
      </c>
      <c r="J193" s="20">
        <v>1654452.56</v>
      </c>
      <c r="K193" s="20">
        <v>1631355.8</v>
      </c>
      <c r="L193" s="21">
        <v>0.38111244783406906</v>
      </c>
    </row>
    <row r="194" spans="1:12" x14ac:dyDescent="0.2">
      <c r="A194" s="18"/>
      <c r="B194" s="18" t="s">
        <v>43</v>
      </c>
      <c r="C194" s="18" t="s">
        <v>279</v>
      </c>
      <c r="D194" s="18" t="s">
        <v>185</v>
      </c>
      <c r="E194" s="20">
        <v>862680</v>
      </c>
      <c r="F194" s="20">
        <v>-2075</v>
      </c>
      <c r="G194" s="20">
        <v>860605</v>
      </c>
      <c r="H194" s="20">
        <v>729338.08</v>
      </c>
      <c r="I194" s="20">
        <v>548560.18999999994</v>
      </c>
      <c r="J194" s="20">
        <v>284323.96999999997</v>
      </c>
      <c r="K194" s="20">
        <v>281866.09999999998</v>
      </c>
      <c r="L194" s="21">
        <v>0.33037685116865456</v>
      </c>
    </row>
    <row r="195" spans="1:12" x14ac:dyDescent="0.2">
      <c r="A195" s="18"/>
      <c r="B195" s="18"/>
      <c r="C195" s="18"/>
      <c r="D195" s="18" t="s">
        <v>327</v>
      </c>
      <c r="E195" s="20">
        <v>116000</v>
      </c>
      <c r="F195" s="20">
        <v>0</v>
      </c>
      <c r="G195" s="20">
        <v>116000</v>
      </c>
      <c r="H195" s="20">
        <v>109000</v>
      </c>
      <c r="I195" s="20">
        <v>45000</v>
      </c>
      <c r="J195" s="20">
        <v>45000</v>
      </c>
      <c r="K195" s="20">
        <v>28333.33</v>
      </c>
      <c r="L195" s="21">
        <v>0.38793103448275862</v>
      </c>
    </row>
    <row r="196" spans="1:12" x14ac:dyDescent="0.2">
      <c r="A196" s="18"/>
      <c r="B196" s="18"/>
      <c r="C196" s="18"/>
      <c r="D196" s="18" t="s">
        <v>328</v>
      </c>
      <c r="E196" s="20">
        <v>0</v>
      </c>
      <c r="F196" s="20">
        <v>18707.11</v>
      </c>
      <c r="G196" s="20">
        <v>18707.11</v>
      </c>
      <c r="H196" s="20">
        <v>557.11</v>
      </c>
      <c r="I196" s="20">
        <v>557.11</v>
      </c>
      <c r="J196" s="20">
        <v>557.11</v>
      </c>
      <c r="K196" s="20">
        <v>557.11</v>
      </c>
      <c r="L196" s="21">
        <v>2.9780655590307643E-2</v>
      </c>
    </row>
    <row r="197" spans="1:12" x14ac:dyDescent="0.2">
      <c r="A197" s="18"/>
      <c r="B197" s="18"/>
      <c r="C197" s="18" t="s">
        <v>280</v>
      </c>
      <c r="D197" s="18"/>
      <c r="E197" s="20">
        <v>978680</v>
      </c>
      <c r="F197" s="20">
        <v>16632.11</v>
      </c>
      <c r="G197" s="20">
        <v>995312.11</v>
      </c>
      <c r="H197" s="20">
        <v>838895.19</v>
      </c>
      <c r="I197" s="20">
        <v>594117.29999999993</v>
      </c>
      <c r="J197" s="20">
        <v>329881.07999999996</v>
      </c>
      <c r="K197" s="20">
        <v>310756.53999999998</v>
      </c>
      <c r="L197" s="21">
        <v>0.331434809931128</v>
      </c>
    </row>
    <row r="198" spans="1:12" x14ac:dyDescent="0.2">
      <c r="A198" s="18"/>
      <c r="B198" s="18" t="s">
        <v>187</v>
      </c>
      <c r="C198" s="18"/>
      <c r="D198" s="18"/>
      <c r="E198" s="20">
        <v>978680</v>
      </c>
      <c r="F198" s="20">
        <v>16632.11</v>
      </c>
      <c r="G198" s="20">
        <v>995312.11</v>
      </c>
      <c r="H198" s="20">
        <v>838895.19</v>
      </c>
      <c r="I198" s="20">
        <v>594117.29999999993</v>
      </c>
      <c r="J198" s="20">
        <v>329881.07999999996</v>
      </c>
      <c r="K198" s="20">
        <v>310756.53999999998</v>
      </c>
      <c r="L198" s="21">
        <v>0.331434809931128</v>
      </c>
    </row>
    <row r="199" spans="1:12" x14ac:dyDescent="0.2">
      <c r="A199" s="18"/>
      <c r="B199" s="18" t="s">
        <v>44</v>
      </c>
      <c r="C199" s="18" t="s">
        <v>169</v>
      </c>
      <c r="D199" s="18" t="s">
        <v>326</v>
      </c>
      <c r="E199" s="20">
        <v>1371930</v>
      </c>
      <c r="F199" s="20">
        <v>0</v>
      </c>
      <c r="G199" s="20">
        <v>1371930</v>
      </c>
      <c r="H199" s="20">
        <v>1160218.73</v>
      </c>
      <c r="I199" s="20">
        <v>1160218.73</v>
      </c>
      <c r="J199" s="20">
        <v>732402.92999999993</v>
      </c>
      <c r="K199" s="20">
        <v>732402.92999999993</v>
      </c>
      <c r="L199" s="21">
        <v>0.53384861472524103</v>
      </c>
    </row>
    <row r="200" spans="1:12" x14ac:dyDescent="0.2">
      <c r="A200" s="18"/>
      <c r="B200" s="18"/>
      <c r="C200" s="18"/>
      <c r="D200" s="18" t="s">
        <v>185</v>
      </c>
      <c r="E200" s="20">
        <v>589150</v>
      </c>
      <c r="F200" s="20">
        <v>-20000</v>
      </c>
      <c r="G200" s="20">
        <v>569150</v>
      </c>
      <c r="H200" s="20">
        <v>508856.2</v>
      </c>
      <c r="I200" s="20">
        <v>501032.07</v>
      </c>
      <c r="J200" s="20">
        <v>176903.06</v>
      </c>
      <c r="K200" s="20">
        <v>166362.47999999998</v>
      </c>
      <c r="L200" s="21">
        <v>0.31081974874813317</v>
      </c>
    </row>
    <row r="201" spans="1:12" x14ac:dyDescent="0.2">
      <c r="A201" s="18"/>
      <c r="B201" s="18"/>
      <c r="C201" s="18"/>
      <c r="D201" s="18" t="s">
        <v>327</v>
      </c>
      <c r="E201" s="20">
        <v>3000</v>
      </c>
      <c r="F201" s="20">
        <v>0</v>
      </c>
      <c r="G201" s="20">
        <v>3000</v>
      </c>
      <c r="H201" s="20">
        <v>3000</v>
      </c>
      <c r="I201" s="20">
        <v>3000</v>
      </c>
      <c r="J201" s="20">
        <v>3000</v>
      </c>
      <c r="K201" s="20">
        <v>3000</v>
      </c>
      <c r="L201" s="21">
        <v>1</v>
      </c>
    </row>
    <row r="202" spans="1:12" x14ac:dyDescent="0.2">
      <c r="A202" s="18"/>
      <c r="B202" s="18"/>
      <c r="C202" s="18"/>
      <c r="D202" s="18" t="s">
        <v>328</v>
      </c>
      <c r="E202" s="20">
        <v>112500</v>
      </c>
      <c r="F202" s="20">
        <v>691062.13</v>
      </c>
      <c r="G202" s="20">
        <v>803562.13</v>
      </c>
      <c r="H202" s="20">
        <v>729328.31</v>
      </c>
      <c r="I202" s="20">
        <v>618836.81000000006</v>
      </c>
      <c r="J202" s="20">
        <v>2008.5</v>
      </c>
      <c r="K202" s="20">
        <v>2008.5</v>
      </c>
      <c r="L202" s="21">
        <v>2.4994955897187439E-3</v>
      </c>
    </row>
    <row r="203" spans="1:12" x14ac:dyDescent="0.2">
      <c r="A203" s="18"/>
      <c r="B203" s="18"/>
      <c r="C203" s="18" t="s">
        <v>170</v>
      </c>
      <c r="D203" s="18"/>
      <c r="E203" s="20">
        <v>2076580</v>
      </c>
      <c r="F203" s="20">
        <v>671062.13</v>
      </c>
      <c r="G203" s="20">
        <v>2747642.13</v>
      </c>
      <c r="H203" s="20">
        <v>2401403.2400000002</v>
      </c>
      <c r="I203" s="20">
        <v>2283087.6100000003</v>
      </c>
      <c r="J203" s="20">
        <v>914314.49</v>
      </c>
      <c r="K203" s="20">
        <v>903773.90999999992</v>
      </c>
      <c r="L203" s="21">
        <v>0.33276331004576631</v>
      </c>
    </row>
    <row r="204" spans="1:12" x14ac:dyDescent="0.2">
      <c r="A204" s="18"/>
      <c r="B204" s="18" t="s">
        <v>108</v>
      </c>
      <c r="C204" s="18"/>
      <c r="D204" s="18"/>
      <c r="E204" s="20">
        <v>2076580</v>
      </c>
      <c r="F204" s="20">
        <v>671062.13</v>
      </c>
      <c r="G204" s="20">
        <v>2747642.13</v>
      </c>
      <c r="H204" s="20">
        <v>2401403.2400000002</v>
      </c>
      <c r="I204" s="20">
        <v>2283087.6100000003</v>
      </c>
      <c r="J204" s="20">
        <v>914314.49</v>
      </c>
      <c r="K204" s="20">
        <v>903773.90999999992</v>
      </c>
      <c r="L204" s="21">
        <v>0.33276331004576631</v>
      </c>
    </row>
    <row r="205" spans="1:12" x14ac:dyDescent="0.2">
      <c r="A205" s="18"/>
      <c r="B205" s="18" t="s">
        <v>134</v>
      </c>
      <c r="C205" s="18" t="s">
        <v>281</v>
      </c>
      <c r="D205" s="18" t="s">
        <v>326</v>
      </c>
      <c r="E205" s="20">
        <v>1860562</v>
      </c>
      <c r="F205" s="20">
        <v>0</v>
      </c>
      <c r="G205" s="20">
        <v>1860562</v>
      </c>
      <c r="H205" s="20">
        <v>1693350.29</v>
      </c>
      <c r="I205" s="20">
        <v>1693350.29</v>
      </c>
      <c r="J205" s="20">
        <v>957850.44000000006</v>
      </c>
      <c r="K205" s="20">
        <v>957850.44000000006</v>
      </c>
      <c r="L205" s="21">
        <v>0.51481780236294195</v>
      </c>
    </row>
    <row r="206" spans="1:12" x14ac:dyDescent="0.2">
      <c r="A206" s="18"/>
      <c r="B206" s="18"/>
      <c r="C206" s="18"/>
      <c r="D206" s="18" t="s">
        <v>185</v>
      </c>
      <c r="E206" s="20">
        <v>3803400</v>
      </c>
      <c r="F206" s="20">
        <v>0</v>
      </c>
      <c r="G206" s="20">
        <v>3803400</v>
      </c>
      <c r="H206" s="20">
        <v>3384456.87</v>
      </c>
      <c r="I206" s="20">
        <v>3299100.24</v>
      </c>
      <c r="J206" s="20">
        <v>1584339.31</v>
      </c>
      <c r="K206" s="20">
        <v>1561859.49</v>
      </c>
      <c r="L206" s="21">
        <v>0.4165586869642951</v>
      </c>
    </row>
    <row r="207" spans="1:12" x14ac:dyDescent="0.2">
      <c r="A207" s="18"/>
      <c r="B207" s="18"/>
      <c r="C207" s="18"/>
      <c r="D207" s="18" t="s">
        <v>328</v>
      </c>
      <c r="E207" s="20">
        <v>100000</v>
      </c>
      <c r="F207" s="20">
        <v>430352.08999999997</v>
      </c>
      <c r="G207" s="20">
        <v>530352.09</v>
      </c>
      <c r="H207" s="20">
        <v>198584.83</v>
      </c>
      <c r="I207" s="20">
        <v>198584.83</v>
      </c>
      <c r="J207" s="20">
        <v>936.49</v>
      </c>
      <c r="K207" s="20">
        <v>936.49</v>
      </c>
      <c r="L207" s="21">
        <v>1.7657892137278087E-3</v>
      </c>
    </row>
    <row r="208" spans="1:12" x14ac:dyDescent="0.2">
      <c r="A208" s="18"/>
      <c r="B208" s="18"/>
      <c r="C208" s="18" t="s">
        <v>282</v>
      </c>
      <c r="D208" s="18"/>
      <c r="E208" s="20">
        <v>5763962</v>
      </c>
      <c r="F208" s="20">
        <v>430352.08999999997</v>
      </c>
      <c r="G208" s="20">
        <v>6194314.0899999999</v>
      </c>
      <c r="H208" s="20">
        <v>5276391.99</v>
      </c>
      <c r="I208" s="20">
        <v>5191035.3600000003</v>
      </c>
      <c r="J208" s="20">
        <v>2543126.2400000002</v>
      </c>
      <c r="K208" s="20">
        <v>2520646.4200000004</v>
      </c>
      <c r="L208" s="21">
        <v>0.41055816722396793</v>
      </c>
    </row>
    <row r="209" spans="1:12" x14ac:dyDescent="0.2">
      <c r="A209" s="18"/>
      <c r="B209" s="18" t="s">
        <v>135</v>
      </c>
      <c r="C209" s="18"/>
      <c r="D209" s="18"/>
      <c r="E209" s="20">
        <v>5763962</v>
      </c>
      <c r="F209" s="20">
        <v>430352.08999999997</v>
      </c>
      <c r="G209" s="20">
        <v>6194314.0899999999</v>
      </c>
      <c r="H209" s="20">
        <v>5276391.99</v>
      </c>
      <c r="I209" s="20">
        <v>5191035.3600000003</v>
      </c>
      <c r="J209" s="20">
        <v>2543126.2400000002</v>
      </c>
      <c r="K209" s="20">
        <v>2520646.4200000004</v>
      </c>
      <c r="L209" s="21">
        <v>0.41055816722396793</v>
      </c>
    </row>
    <row r="210" spans="1:12" x14ac:dyDescent="0.2">
      <c r="A210" s="18" t="s">
        <v>76</v>
      </c>
      <c r="B210" s="18"/>
      <c r="C210" s="18"/>
      <c r="D210" s="18"/>
      <c r="E210" s="20">
        <v>15137588</v>
      </c>
      <c r="F210" s="20">
        <v>1550627.7199999997</v>
      </c>
      <c r="G210" s="20">
        <v>16688215.720000001</v>
      </c>
      <c r="H210" s="20">
        <v>14602991.610000001</v>
      </c>
      <c r="I210" s="20">
        <v>14130017.5</v>
      </c>
      <c r="J210" s="20">
        <v>6505753.5500000007</v>
      </c>
      <c r="K210" s="20">
        <v>6410999.1600000001</v>
      </c>
      <c r="L210" s="21">
        <v>0.38984117050950956</v>
      </c>
    </row>
    <row r="211" spans="1:12" x14ac:dyDescent="0.2">
      <c r="A211" s="18" t="s">
        <v>367</v>
      </c>
      <c r="B211" s="18" t="s">
        <v>22</v>
      </c>
      <c r="C211" s="18" t="s">
        <v>275</v>
      </c>
      <c r="D211" s="18" t="s">
        <v>328</v>
      </c>
      <c r="E211" s="20">
        <v>1437530</v>
      </c>
      <c r="F211" s="20">
        <v>0</v>
      </c>
      <c r="G211" s="20">
        <v>1437530</v>
      </c>
      <c r="H211" s="20">
        <v>0</v>
      </c>
      <c r="I211" s="20">
        <v>0</v>
      </c>
      <c r="J211" s="20">
        <v>0</v>
      </c>
      <c r="K211" s="20">
        <v>0</v>
      </c>
      <c r="L211" s="21">
        <v>0</v>
      </c>
    </row>
    <row r="212" spans="1:12" x14ac:dyDescent="0.2">
      <c r="A212" s="18"/>
      <c r="B212" s="18"/>
      <c r="C212" s="18" t="s">
        <v>276</v>
      </c>
      <c r="D212" s="18"/>
      <c r="E212" s="20">
        <v>1437530</v>
      </c>
      <c r="F212" s="20">
        <v>0</v>
      </c>
      <c r="G212" s="20">
        <v>1437530</v>
      </c>
      <c r="H212" s="20">
        <v>0</v>
      </c>
      <c r="I212" s="20">
        <v>0</v>
      </c>
      <c r="J212" s="20">
        <v>0</v>
      </c>
      <c r="K212" s="20">
        <v>0</v>
      </c>
      <c r="L212" s="21">
        <v>0</v>
      </c>
    </row>
    <row r="213" spans="1:12" x14ac:dyDescent="0.2">
      <c r="A213" s="18"/>
      <c r="B213" s="18" t="s">
        <v>93</v>
      </c>
      <c r="C213" s="18"/>
      <c r="D213" s="18"/>
      <c r="E213" s="20">
        <v>1437530</v>
      </c>
      <c r="F213" s="20">
        <v>0</v>
      </c>
      <c r="G213" s="20">
        <v>1437530</v>
      </c>
      <c r="H213" s="20">
        <v>0</v>
      </c>
      <c r="I213" s="20">
        <v>0</v>
      </c>
      <c r="J213" s="20">
        <v>0</v>
      </c>
      <c r="K213" s="20">
        <v>0</v>
      </c>
      <c r="L213" s="21">
        <v>0</v>
      </c>
    </row>
    <row r="214" spans="1:12" x14ac:dyDescent="0.2">
      <c r="A214" s="18"/>
      <c r="B214" s="18" t="s">
        <v>44</v>
      </c>
      <c r="C214" s="18" t="s">
        <v>169</v>
      </c>
      <c r="D214" s="18" t="s">
        <v>328</v>
      </c>
      <c r="E214" s="20">
        <v>0</v>
      </c>
      <c r="F214" s="20">
        <v>28500</v>
      </c>
      <c r="G214" s="20">
        <v>28500</v>
      </c>
      <c r="H214" s="20">
        <v>28500</v>
      </c>
      <c r="I214" s="20">
        <v>28500</v>
      </c>
      <c r="J214" s="20">
        <v>28500</v>
      </c>
      <c r="K214" s="20">
        <v>28500</v>
      </c>
      <c r="L214" s="21">
        <v>1</v>
      </c>
    </row>
    <row r="215" spans="1:12" x14ac:dyDescent="0.2">
      <c r="A215" s="18"/>
      <c r="B215" s="18"/>
      <c r="C215" s="18" t="s">
        <v>170</v>
      </c>
      <c r="D215" s="18"/>
      <c r="E215" s="20">
        <v>0</v>
      </c>
      <c r="F215" s="20">
        <v>28500</v>
      </c>
      <c r="G215" s="20">
        <v>28500</v>
      </c>
      <c r="H215" s="20">
        <v>28500</v>
      </c>
      <c r="I215" s="20">
        <v>28500</v>
      </c>
      <c r="J215" s="20">
        <v>28500</v>
      </c>
      <c r="K215" s="20">
        <v>28500</v>
      </c>
      <c r="L215" s="21">
        <v>1</v>
      </c>
    </row>
    <row r="216" spans="1:12" x14ac:dyDescent="0.2">
      <c r="A216" s="18"/>
      <c r="B216" s="18" t="s">
        <v>108</v>
      </c>
      <c r="C216" s="18"/>
      <c r="D216" s="18"/>
      <c r="E216" s="20">
        <v>0</v>
      </c>
      <c r="F216" s="20">
        <v>28500</v>
      </c>
      <c r="G216" s="20">
        <v>28500</v>
      </c>
      <c r="H216" s="20">
        <v>28500</v>
      </c>
      <c r="I216" s="20">
        <v>28500</v>
      </c>
      <c r="J216" s="20">
        <v>28500</v>
      </c>
      <c r="K216" s="20">
        <v>28500</v>
      </c>
      <c r="L216" s="21">
        <v>1</v>
      </c>
    </row>
    <row r="217" spans="1:12" x14ac:dyDescent="0.2">
      <c r="A217" s="18" t="s">
        <v>374</v>
      </c>
      <c r="B217" s="18"/>
      <c r="C217" s="18"/>
      <c r="D217" s="18"/>
      <c r="E217" s="20">
        <v>1437530</v>
      </c>
      <c r="F217" s="20">
        <v>28500</v>
      </c>
      <c r="G217" s="20">
        <v>1466030</v>
      </c>
      <c r="H217" s="20">
        <v>28500</v>
      </c>
      <c r="I217" s="20">
        <v>28500</v>
      </c>
      <c r="J217" s="20">
        <v>28500</v>
      </c>
      <c r="K217" s="20">
        <v>28500</v>
      </c>
      <c r="L217" s="21">
        <v>1.9440257020661243E-2</v>
      </c>
    </row>
    <row r="218" spans="1:12" x14ac:dyDescent="0.2">
      <c r="A218" s="18" t="s">
        <v>45</v>
      </c>
      <c r="B218" s="18" t="s">
        <v>47</v>
      </c>
      <c r="C218" s="18" t="s">
        <v>283</v>
      </c>
      <c r="D218" s="18" t="s">
        <v>326</v>
      </c>
      <c r="E218" s="20">
        <v>40000</v>
      </c>
      <c r="F218" s="20">
        <v>0</v>
      </c>
      <c r="G218" s="20">
        <v>40000</v>
      </c>
      <c r="H218" s="20">
        <v>40000</v>
      </c>
      <c r="I218" s="20">
        <v>40000</v>
      </c>
      <c r="J218" s="20">
        <v>28561.9</v>
      </c>
      <c r="K218" s="20">
        <v>28561.9</v>
      </c>
      <c r="L218" s="21">
        <v>0.71404750000000006</v>
      </c>
    </row>
    <row r="219" spans="1:12" x14ac:dyDescent="0.2">
      <c r="A219" s="18"/>
      <c r="B219" s="18"/>
      <c r="C219" s="18"/>
      <c r="D219" s="18" t="s">
        <v>185</v>
      </c>
      <c r="E219" s="20">
        <v>4700000</v>
      </c>
      <c r="F219" s="20">
        <v>560500</v>
      </c>
      <c r="G219" s="20">
        <v>5260500</v>
      </c>
      <c r="H219" s="20">
        <v>1500541.82</v>
      </c>
      <c r="I219" s="20">
        <v>1500541.82</v>
      </c>
      <c r="J219" s="20">
        <v>1500541.82</v>
      </c>
      <c r="K219" s="20">
        <v>1500541.82</v>
      </c>
      <c r="L219" s="21">
        <v>0.28524699553274407</v>
      </c>
    </row>
    <row r="220" spans="1:12" x14ac:dyDescent="0.2">
      <c r="A220" s="18"/>
      <c r="B220" s="18"/>
      <c r="C220" s="18" t="s">
        <v>284</v>
      </c>
      <c r="D220" s="18"/>
      <c r="E220" s="20">
        <v>4740000</v>
      </c>
      <c r="F220" s="20">
        <v>560500</v>
      </c>
      <c r="G220" s="20">
        <v>5300500</v>
      </c>
      <c r="H220" s="20">
        <v>1540541.82</v>
      </c>
      <c r="I220" s="20">
        <v>1540541.82</v>
      </c>
      <c r="J220" s="20">
        <v>1529103.72</v>
      </c>
      <c r="K220" s="20">
        <v>1529103.72</v>
      </c>
      <c r="L220" s="21">
        <v>0.28848292047920004</v>
      </c>
    </row>
    <row r="221" spans="1:12" x14ac:dyDescent="0.2">
      <c r="A221" s="18"/>
      <c r="B221" s="18" t="s">
        <v>188</v>
      </c>
      <c r="C221" s="18"/>
      <c r="D221" s="18"/>
      <c r="E221" s="20">
        <v>4740000</v>
      </c>
      <c r="F221" s="20">
        <v>560500</v>
      </c>
      <c r="G221" s="20">
        <v>5300500</v>
      </c>
      <c r="H221" s="20">
        <v>1540541.82</v>
      </c>
      <c r="I221" s="20">
        <v>1540541.82</v>
      </c>
      <c r="J221" s="20">
        <v>1529103.72</v>
      </c>
      <c r="K221" s="20">
        <v>1529103.72</v>
      </c>
      <c r="L221" s="21">
        <v>0.28848292047920004</v>
      </c>
    </row>
    <row r="222" spans="1:12" x14ac:dyDescent="0.2">
      <c r="A222" s="18"/>
      <c r="B222" s="18" t="s">
        <v>49</v>
      </c>
      <c r="C222" s="18" t="s">
        <v>285</v>
      </c>
      <c r="D222" s="18" t="s">
        <v>326</v>
      </c>
      <c r="E222" s="20">
        <v>426932</v>
      </c>
      <c r="F222" s="20">
        <v>-16000</v>
      </c>
      <c r="G222" s="20">
        <v>410932</v>
      </c>
      <c r="H222" s="20">
        <v>323131.55</v>
      </c>
      <c r="I222" s="20">
        <v>323131.55</v>
      </c>
      <c r="J222" s="20">
        <v>165324.98000000001</v>
      </c>
      <c r="K222" s="20">
        <v>165324.98000000001</v>
      </c>
      <c r="L222" s="21">
        <v>0.40231712302765421</v>
      </c>
    </row>
    <row r="223" spans="1:12" x14ac:dyDescent="0.2">
      <c r="A223" s="18"/>
      <c r="B223" s="18"/>
      <c r="C223" s="18"/>
      <c r="D223" s="18" t="s">
        <v>185</v>
      </c>
      <c r="E223" s="20">
        <v>293108</v>
      </c>
      <c r="F223" s="20">
        <v>0</v>
      </c>
      <c r="G223" s="20">
        <v>293108</v>
      </c>
      <c r="H223" s="20">
        <v>238484.46</v>
      </c>
      <c r="I223" s="20">
        <v>238484.46</v>
      </c>
      <c r="J223" s="20">
        <v>89844.54</v>
      </c>
      <c r="K223" s="20">
        <v>83364.569999999992</v>
      </c>
      <c r="L223" s="21">
        <v>0.30652367045594114</v>
      </c>
    </row>
    <row r="224" spans="1:12" x14ac:dyDescent="0.2">
      <c r="A224" s="18"/>
      <c r="B224" s="18"/>
      <c r="C224" s="18"/>
      <c r="D224" s="18" t="s">
        <v>327</v>
      </c>
      <c r="E224" s="20">
        <v>16800</v>
      </c>
      <c r="F224" s="20">
        <v>49732.800000000003</v>
      </c>
      <c r="G224" s="20">
        <v>66532.800000000003</v>
      </c>
      <c r="H224" s="20">
        <v>54732.800000000003</v>
      </c>
      <c r="I224" s="20">
        <v>54732.800000000003</v>
      </c>
      <c r="J224" s="20">
        <v>52732.800000000003</v>
      </c>
      <c r="K224" s="20">
        <v>52732.800000000003</v>
      </c>
      <c r="L224" s="21">
        <v>0.79258350768342833</v>
      </c>
    </row>
    <row r="225" spans="1:12" x14ac:dyDescent="0.2">
      <c r="A225" s="18"/>
      <c r="B225" s="18"/>
      <c r="C225" s="18" t="s">
        <v>286</v>
      </c>
      <c r="D225" s="18"/>
      <c r="E225" s="20">
        <v>736840</v>
      </c>
      <c r="F225" s="20">
        <v>33732.800000000003</v>
      </c>
      <c r="G225" s="20">
        <v>770572.80000000005</v>
      </c>
      <c r="H225" s="20">
        <v>616348.81000000006</v>
      </c>
      <c r="I225" s="20">
        <v>616348.81000000006</v>
      </c>
      <c r="J225" s="20">
        <v>307902.32</v>
      </c>
      <c r="K225" s="20">
        <v>301422.34999999998</v>
      </c>
      <c r="L225" s="21">
        <v>0.39957589990199499</v>
      </c>
    </row>
    <row r="226" spans="1:12" x14ac:dyDescent="0.2">
      <c r="A226" s="18"/>
      <c r="B226" s="18" t="s">
        <v>111</v>
      </c>
      <c r="C226" s="18"/>
      <c r="D226" s="18"/>
      <c r="E226" s="20">
        <v>736840</v>
      </c>
      <c r="F226" s="20">
        <v>33732.800000000003</v>
      </c>
      <c r="G226" s="20">
        <v>770572.80000000005</v>
      </c>
      <c r="H226" s="20">
        <v>616348.81000000006</v>
      </c>
      <c r="I226" s="20">
        <v>616348.81000000006</v>
      </c>
      <c r="J226" s="20">
        <v>307902.32</v>
      </c>
      <c r="K226" s="20">
        <v>301422.34999999998</v>
      </c>
      <c r="L226" s="21">
        <v>0.39957589990199499</v>
      </c>
    </row>
    <row r="227" spans="1:12" x14ac:dyDescent="0.2">
      <c r="A227" s="18"/>
      <c r="B227" s="18" t="s">
        <v>50</v>
      </c>
      <c r="C227" s="18" t="s">
        <v>171</v>
      </c>
      <c r="D227" s="18" t="s">
        <v>326</v>
      </c>
      <c r="E227" s="20">
        <v>3902098</v>
      </c>
      <c r="F227" s="20">
        <v>-20000</v>
      </c>
      <c r="G227" s="20">
        <v>3882098</v>
      </c>
      <c r="H227" s="20">
        <v>3214473.1900000004</v>
      </c>
      <c r="I227" s="20">
        <v>3214473.1900000004</v>
      </c>
      <c r="J227" s="20">
        <v>2055380.49</v>
      </c>
      <c r="K227" s="20">
        <v>2055380.49</v>
      </c>
      <c r="L227" s="21">
        <v>0.52945095409750087</v>
      </c>
    </row>
    <row r="228" spans="1:12" x14ac:dyDescent="0.2">
      <c r="A228" s="18"/>
      <c r="B228" s="18"/>
      <c r="C228" s="18"/>
      <c r="D228" s="18" t="s">
        <v>185</v>
      </c>
      <c r="E228" s="20">
        <v>2295874</v>
      </c>
      <c r="F228" s="20">
        <v>156490</v>
      </c>
      <c r="G228" s="20">
        <v>2452364</v>
      </c>
      <c r="H228" s="20">
        <v>1734708.3</v>
      </c>
      <c r="I228" s="20">
        <v>1609190.7600000002</v>
      </c>
      <c r="J228" s="20">
        <v>723069.26</v>
      </c>
      <c r="K228" s="20">
        <v>628699.74</v>
      </c>
      <c r="L228" s="21">
        <v>0.2948458140798022</v>
      </c>
    </row>
    <row r="229" spans="1:12" x14ac:dyDescent="0.2">
      <c r="A229" s="18"/>
      <c r="B229" s="18"/>
      <c r="C229" s="18"/>
      <c r="D229" s="18" t="s">
        <v>327</v>
      </c>
      <c r="E229" s="20">
        <v>480</v>
      </c>
      <c r="F229" s="20">
        <v>0</v>
      </c>
      <c r="G229" s="20">
        <v>480</v>
      </c>
      <c r="H229" s="20">
        <v>0</v>
      </c>
      <c r="I229" s="20">
        <v>0</v>
      </c>
      <c r="J229" s="20">
        <v>0</v>
      </c>
      <c r="K229" s="20">
        <v>0</v>
      </c>
      <c r="L229" s="21">
        <v>0</v>
      </c>
    </row>
    <row r="230" spans="1:12" x14ac:dyDescent="0.2">
      <c r="A230" s="18"/>
      <c r="B230" s="18"/>
      <c r="C230" s="18"/>
      <c r="D230" s="18" t="s">
        <v>328</v>
      </c>
      <c r="E230" s="20">
        <v>6525538</v>
      </c>
      <c r="F230" s="20">
        <v>1128763.71</v>
      </c>
      <c r="G230" s="20">
        <v>7654301.71</v>
      </c>
      <c r="H230" s="20">
        <v>5645504.5800000001</v>
      </c>
      <c r="I230" s="20">
        <v>5592570.0899999999</v>
      </c>
      <c r="J230" s="20">
        <v>2481132.73</v>
      </c>
      <c r="K230" s="20">
        <v>2372409.08</v>
      </c>
      <c r="L230" s="21">
        <v>0.32414880207276281</v>
      </c>
    </row>
    <row r="231" spans="1:12" x14ac:dyDescent="0.2">
      <c r="A231" s="18"/>
      <c r="B231" s="18"/>
      <c r="C231" s="18" t="s">
        <v>172</v>
      </c>
      <c r="D231" s="18"/>
      <c r="E231" s="20">
        <v>12723990</v>
      </c>
      <c r="F231" s="20">
        <v>1265253.71</v>
      </c>
      <c r="G231" s="20">
        <v>13989243.710000001</v>
      </c>
      <c r="H231" s="20">
        <v>10594686.07</v>
      </c>
      <c r="I231" s="20">
        <v>10416234.040000001</v>
      </c>
      <c r="J231" s="20">
        <v>5259582.4800000004</v>
      </c>
      <c r="K231" s="20">
        <v>5056489.3100000005</v>
      </c>
      <c r="L231" s="21">
        <v>0.3759733255801575</v>
      </c>
    </row>
    <row r="232" spans="1:12" x14ac:dyDescent="0.2">
      <c r="A232" s="18"/>
      <c r="B232" s="18" t="s">
        <v>112</v>
      </c>
      <c r="C232" s="18"/>
      <c r="D232" s="18"/>
      <c r="E232" s="20">
        <v>12723990</v>
      </c>
      <c r="F232" s="20">
        <v>1265253.71</v>
      </c>
      <c r="G232" s="20">
        <v>13989243.710000001</v>
      </c>
      <c r="H232" s="20">
        <v>10594686.07</v>
      </c>
      <c r="I232" s="20">
        <v>10416234.040000001</v>
      </c>
      <c r="J232" s="20">
        <v>5259582.4800000004</v>
      </c>
      <c r="K232" s="20">
        <v>5056489.3100000005</v>
      </c>
      <c r="L232" s="21">
        <v>0.3759733255801575</v>
      </c>
    </row>
    <row r="233" spans="1:12" x14ac:dyDescent="0.2">
      <c r="A233" s="18"/>
      <c r="B233" s="18" t="s">
        <v>51</v>
      </c>
      <c r="C233" s="18" t="s">
        <v>173</v>
      </c>
      <c r="D233" s="18" t="s">
        <v>326</v>
      </c>
      <c r="E233" s="20">
        <v>709579</v>
      </c>
      <c r="F233" s="20">
        <v>0</v>
      </c>
      <c r="G233" s="20">
        <v>709579</v>
      </c>
      <c r="H233" s="20">
        <v>572044.52</v>
      </c>
      <c r="I233" s="20">
        <v>572044.52</v>
      </c>
      <c r="J233" s="20">
        <v>310882.89999999997</v>
      </c>
      <c r="K233" s="20">
        <v>310882.89999999997</v>
      </c>
      <c r="L233" s="21">
        <v>0.43812302787991186</v>
      </c>
    </row>
    <row r="234" spans="1:12" x14ac:dyDescent="0.2">
      <c r="A234" s="18"/>
      <c r="B234" s="18"/>
      <c r="C234" s="18"/>
      <c r="D234" s="18" t="s">
        <v>185</v>
      </c>
      <c r="E234" s="20">
        <v>453100</v>
      </c>
      <c r="F234" s="20">
        <v>0</v>
      </c>
      <c r="G234" s="20">
        <v>453100</v>
      </c>
      <c r="H234" s="20">
        <v>255196.67</v>
      </c>
      <c r="I234" s="20">
        <v>244703.49000000002</v>
      </c>
      <c r="J234" s="20">
        <v>78736.01999999999</v>
      </c>
      <c r="K234" s="20">
        <v>77041.989999999991</v>
      </c>
      <c r="L234" s="21">
        <v>0.17377183844625907</v>
      </c>
    </row>
    <row r="235" spans="1:12" x14ac:dyDescent="0.2">
      <c r="A235" s="18"/>
      <c r="B235" s="18"/>
      <c r="C235" s="18"/>
      <c r="D235" s="18" t="s">
        <v>327</v>
      </c>
      <c r="E235" s="20">
        <v>50000</v>
      </c>
      <c r="F235" s="20">
        <v>0</v>
      </c>
      <c r="G235" s="20">
        <v>50000</v>
      </c>
      <c r="H235" s="20">
        <v>2700</v>
      </c>
      <c r="I235" s="20">
        <v>2700</v>
      </c>
      <c r="J235" s="20">
        <v>2700</v>
      </c>
      <c r="K235" s="20">
        <v>2700</v>
      </c>
      <c r="L235" s="21">
        <v>5.3999999999999999E-2</v>
      </c>
    </row>
    <row r="236" spans="1:12" x14ac:dyDescent="0.2">
      <c r="A236" s="18"/>
      <c r="B236" s="18"/>
      <c r="C236" s="18"/>
      <c r="D236" s="18" t="s">
        <v>328</v>
      </c>
      <c r="E236" s="20">
        <v>348000</v>
      </c>
      <c r="F236" s="20">
        <v>0</v>
      </c>
      <c r="G236" s="20">
        <v>348000</v>
      </c>
      <c r="H236" s="20">
        <v>343283.85</v>
      </c>
      <c r="I236" s="20">
        <v>343283.85</v>
      </c>
      <c r="J236" s="20">
        <v>113974.08</v>
      </c>
      <c r="K236" s="20">
        <v>113974.08</v>
      </c>
      <c r="L236" s="21">
        <v>0.32751172413793106</v>
      </c>
    </row>
    <row r="237" spans="1:12" x14ac:dyDescent="0.2">
      <c r="A237" s="18"/>
      <c r="B237" s="18"/>
      <c r="C237" s="18" t="s">
        <v>174</v>
      </c>
      <c r="D237" s="18"/>
      <c r="E237" s="20">
        <v>1560679</v>
      </c>
      <c r="F237" s="20">
        <v>0</v>
      </c>
      <c r="G237" s="20">
        <v>1560679</v>
      </c>
      <c r="H237" s="20">
        <v>1173225.04</v>
      </c>
      <c r="I237" s="20">
        <v>1162731.8599999999</v>
      </c>
      <c r="J237" s="20">
        <v>506292.99999999994</v>
      </c>
      <c r="K237" s="20">
        <v>504598.97</v>
      </c>
      <c r="L237" s="21">
        <v>0.32440559525693624</v>
      </c>
    </row>
    <row r="238" spans="1:12" x14ac:dyDescent="0.2">
      <c r="A238" s="18"/>
      <c r="B238" s="18" t="s">
        <v>113</v>
      </c>
      <c r="C238" s="18"/>
      <c r="D238" s="18"/>
      <c r="E238" s="20">
        <v>1560679</v>
      </c>
      <c r="F238" s="20">
        <v>0</v>
      </c>
      <c r="G238" s="20">
        <v>1560679</v>
      </c>
      <c r="H238" s="20">
        <v>1173225.04</v>
      </c>
      <c r="I238" s="20">
        <v>1162731.8599999999</v>
      </c>
      <c r="J238" s="20">
        <v>506292.99999999994</v>
      </c>
      <c r="K238" s="20">
        <v>504598.97</v>
      </c>
      <c r="L238" s="21">
        <v>0.32440559525693624</v>
      </c>
    </row>
    <row r="239" spans="1:12" x14ac:dyDescent="0.2">
      <c r="A239" s="18" t="s">
        <v>77</v>
      </c>
      <c r="B239" s="18"/>
      <c r="C239" s="18"/>
      <c r="D239" s="18"/>
      <c r="E239" s="20">
        <v>19761509</v>
      </c>
      <c r="F239" s="20">
        <v>1859486.51</v>
      </c>
      <c r="G239" s="20">
        <v>21620995.510000002</v>
      </c>
      <c r="H239" s="20">
        <v>13924801.739999998</v>
      </c>
      <c r="I239" s="20">
        <v>13735856.529999999</v>
      </c>
      <c r="J239" s="20">
        <v>7602881.5199999996</v>
      </c>
      <c r="K239" s="20">
        <v>7391614.3500000006</v>
      </c>
      <c r="L239" s="21">
        <v>0.35164345307243461</v>
      </c>
    </row>
    <row r="240" spans="1:12" x14ac:dyDescent="0.2">
      <c r="A240" s="18" t="s">
        <v>358</v>
      </c>
      <c r="B240" s="18" t="s">
        <v>47</v>
      </c>
      <c r="C240" s="18" t="s">
        <v>283</v>
      </c>
      <c r="D240" s="18" t="s">
        <v>328</v>
      </c>
      <c r="E240" s="20">
        <v>1600000</v>
      </c>
      <c r="F240" s="20">
        <v>0</v>
      </c>
      <c r="G240" s="20">
        <v>1600000</v>
      </c>
      <c r="H240" s="20">
        <v>0</v>
      </c>
      <c r="I240" s="20">
        <v>0</v>
      </c>
      <c r="J240" s="20">
        <v>0</v>
      </c>
      <c r="K240" s="20">
        <v>0</v>
      </c>
      <c r="L240" s="21">
        <v>0</v>
      </c>
    </row>
    <row r="241" spans="1:12" x14ac:dyDescent="0.2">
      <c r="A241" s="18"/>
      <c r="B241" s="18"/>
      <c r="C241" s="18" t="s">
        <v>284</v>
      </c>
      <c r="D241" s="18"/>
      <c r="E241" s="20">
        <v>1600000</v>
      </c>
      <c r="F241" s="20">
        <v>0</v>
      </c>
      <c r="G241" s="20">
        <v>1600000</v>
      </c>
      <c r="H241" s="20">
        <v>0</v>
      </c>
      <c r="I241" s="20">
        <v>0</v>
      </c>
      <c r="J241" s="20">
        <v>0</v>
      </c>
      <c r="K241" s="20">
        <v>0</v>
      </c>
      <c r="L241" s="21">
        <v>0</v>
      </c>
    </row>
    <row r="242" spans="1:12" x14ac:dyDescent="0.2">
      <c r="A242" s="18"/>
      <c r="B242" s="18" t="s">
        <v>188</v>
      </c>
      <c r="C242" s="18"/>
      <c r="D242" s="18"/>
      <c r="E242" s="20">
        <v>1600000</v>
      </c>
      <c r="F242" s="20">
        <v>0</v>
      </c>
      <c r="G242" s="20">
        <v>1600000</v>
      </c>
      <c r="H242" s="20">
        <v>0</v>
      </c>
      <c r="I242" s="20">
        <v>0</v>
      </c>
      <c r="J242" s="20">
        <v>0</v>
      </c>
      <c r="K242" s="20">
        <v>0</v>
      </c>
      <c r="L242" s="21">
        <v>0</v>
      </c>
    </row>
    <row r="243" spans="1:12" x14ac:dyDescent="0.2">
      <c r="A243" s="18"/>
      <c r="B243" s="18" t="s">
        <v>50</v>
      </c>
      <c r="C243" s="18" t="s">
        <v>171</v>
      </c>
      <c r="D243" s="18" t="s">
        <v>326</v>
      </c>
      <c r="E243" s="20">
        <v>0</v>
      </c>
      <c r="F243" s="20">
        <v>77100</v>
      </c>
      <c r="G243" s="20">
        <v>77100</v>
      </c>
      <c r="H243" s="20">
        <v>91913</v>
      </c>
      <c r="I243" s="20">
        <v>91913</v>
      </c>
      <c r="J243" s="20">
        <v>51525.350000000006</v>
      </c>
      <c r="K243" s="20">
        <v>51525.350000000006</v>
      </c>
      <c r="L243" s="21">
        <v>0.66829247730220498</v>
      </c>
    </row>
    <row r="244" spans="1:12" x14ac:dyDescent="0.2">
      <c r="A244" s="18"/>
      <c r="B244" s="18"/>
      <c r="C244" s="18"/>
      <c r="D244" s="18" t="s">
        <v>328</v>
      </c>
      <c r="E244" s="20">
        <v>1945075</v>
      </c>
      <c r="F244" s="20">
        <v>0</v>
      </c>
      <c r="G244" s="20">
        <v>1945075</v>
      </c>
      <c r="H244" s="20">
        <v>132858</v>
      </c>
      <c r="I244" s="20">
        <v>0</v>
      </c>
      <c r="J244" s="20">
        <v>0</v>
      </c>
      <c r="K244" s="20">
        <v>0</v>
      </c>
      <c r="L244" s="21">
        <v>0</v>
      </c>
    </row>
    <row r="245" spans="1:12" x14ac:dyDescent="0.2">
      <c r="A245" s="18"/>
      <c r="B245" s="18"/>
      <c r="C245" s="18" t="s">
        <v>172</v>
      </c>
      <c r="D245" s="18"/>
      <c r="E245" s="20">
        <v>1945075</v>
      </c>
      <c r="F245" s="20">
        <v>77100</v>
      </c>
      <c r="G245" s="20">
        <v>2022175</v>
      </c>
      <c r="H245" s="20">
        <v>224771</v>
      </c>
      <c r="I245" s="20">
        <v>91913</v>
      </c>
      <c r="J245" s="20">
        <v>51525.350000000006</v>
      </c>
      <c r="K245" s="20">
        <v>51525.350000000006</v>
      </c>
      <c r="L245" s="21">
        <v>2.5480163685141003E-2</v>
      </c>
    </row>
    <row r="246" spans="1:12" x14ac:dyDescent="0.2">
      <c r="A246" s="18"/>
      <c r="B246" s="18" t="s">
        <v>112</v>
      </c>
      <c r="C246" s="18"/>
      <c r="D246" s="18"/>
      <c r="E246" s="20">
        <v>1945075</v>
      </c>
      <c r="F246" s="20">
        <v>77100</v>
      </c>
      <c r="G246" s="20">
        <v>2022175</v>
      </c>
      <c r="H246" s="20">
        <v>224771</v>
      </c>
      <c r="I246" s="20">
        <v>91913</v>
      </c>
      <c r="J246" s="20">
        <v>51525.350000000006</v>
      </c>
      <c r="K246" s="20">
        <v>51525.350000000006</v>
      </c>
      <c r="L246" s="21">
        <v>2.5480163685141003E-2</v>
      </c>
    </row>
    <row r="247" spans="1:12" x14ac:dyDescent="0.2">
      <c r="A247" s="18"/>
      <c r="B247" s="18" t="s">
        <v>51</v>
      </c>
      <c r="C247" s="18" t="s">
        <v>173</v>
      </c>
      <c r="D247" s="18" t="s">
        <v>328</v>
      </c>
      <c r="E247" s="20">
        <v>1170240</v>
      </c>
      <c r="F247" s="20">
        <v>1085606.03</v>
      </c>
      <c r="G247" s="20">
        <v>2255846.0300000003</v>
      </c>
      <c r="H247" s="20">
        <v>1704763.5</v>
      </c>
      <c r="I247" s="20">
        <v>1704763.5</v>
      </c>
      <c r="J247" s="20">
        <v>253337.7</v>
      </c>
      <c r="K247" s="20">
        <v>253337.7</v>
      </c>
      <c r="L247" s="21">
        <v>0.11230274434997675</v>
      </c>
    </row>
    <row r="248" spans="1:12" x14ac:dyDescent="0.2">
      <c r="A248" s="18"/>
      <c r="B248" s="18"/>
      <c r="C248" s="18" t="s">
        <v>174</v>
      </c>
      <c r="D248" s="18"/>
      <c r="E248" s="20">
        <v>1170240</v>
      </c>
      <c r="F248" s="20">
        <v>1085606.03</v>
      </c>
      <c r="G248" s="20">
        <v>2255846.0300000003</v>
      </c>
      <c r="H248" s="20">
        <v>1704763.5</v>
      </c>
      <c r="I248" s="20">
        <v>1704763.5</v>
      </c>
      <c r="J248" s="20">
        <v>253337.7</v>
      </c>
      <c r="K248" s="20">
        <v>253337.7</v>
      </c>
      <c r="L248" s="21">
        <v>0.11230274434997675</v>
      </c>
    </row>
    <row r="249" spans="1:12" x14ac:dyDescent="0.2">
      <c r="A249" s="18"/>
      <c r="B249" s="18" t="s">
        <v>113</v>
      </c>
      <c r="C249" s="18"/>
      <c r="D249" s="18"/>
      <c r="E249" s="20">
        <v>1170240</v>
      </c>
      <c r="F249" s="20">
        <v>1085606.03</v>
      </c>
      <c r="G249" s="20">
        <v>2255846.0300000003</v>
      </c>
      <c r="H249" s="20">
        <v>1704763.5</v>
      </c>
      <c r="I249" s="20">
        <v>1704763.5</v>
      </c>
      <c r="J249" s="20">
        <v>253337.7</v>
      </c>
      <c r="K249" s="20">
        <v>253337.7</v>
      </c>
      <c r="L249" s="21">
        <v>0.11230274434997675</v>
      </c>
    </row>
    <row r="250" spans="1:12" x14ac:dyDescent="0.2">
      <c r="A250" s="18" t="s">
        <v>363</v>
      </c>
      <c r="B250" s="18"/>
      <c r="C250" s="18"/>
      <c r="D250" s="18"/>
      <c r="E250" s="20">
        <v>4715315</v>
      </c>
      <c r="F250" s="20">
        <v>1162706.03</v>
      </c>
      <c r="G250" s="20">
        <v>5878021.0300000003</v>
      </c>
      <c r="H250" s="20">
        <v>1929534.5</v>
      </c>
      <c r="I250" s="20">
        <v>1796676.5</v>
      </c>
      <c r="J250" s="20">
        <v>304863.05000000005</v>
      </c>
      <c r="K250" s="20">
        <v>304863.05000000005</v>
      </c>
      <c r="L250" s="21">
        <v>5.18649131134531E-2</v>
      </c>
    </row>
    <row r="251" spans="1:12" x14ac:dyDescent="0.2">
      <c r="A251" s="18" t="s">
        <v>53</v>
      </c>
      <c r="B251" s="18" t="s">
        <v>54</v>
      </c>
      <c r="C251" s="18" t="s">
        <v>287</v>
      </c>
      <c r="D251" s="18" t="s">
        <v>326</v>
      </c>
      <c r="E251" s="20">
        <v>679040</v>
      </c>
      <c r="F251" s="20">
        <v>-30000</v>
      </c>
      <c r="G251" s="20">
        <v>649040</v>
      </c>
      <c r="H251" s="20">
        <v>605148</v>
      </c>
      <c r="I251" s="20">
        <v>605148</v>
      </c>
      <c r="J251" s="20">
        <v>289152.87</v>
      </c>
      <c r="K251" s="20">
        <v>289152.87</v>
      </c>
      <c r="L251" s="21">
        <v>0.44550855109084186</v>
      </c>
    </row>
    <row r="252" spans="1:12" x14ac:dyDescent="0.2">
      <c r="A252" s="18"/>
      <c r="B252" s="18"/>
      <c r="C252" s="18"/>
      <c r="D252" s="18" t="s">
        <v>185</v>
      </c>
      <c r="E252" s="20">
        <v>212100</v>
      </c>
      <c r="F252" s="20">
        <v>0</v>
      </c>
      <c r="G252" s="20">
        <v>212100</v>
      </c>
      <c r="H252" s="20">
        <v>34792.79</v>
      </c>
      <c r="I252" s="20">
        <v>34792.79</v>
      </c>
      <c r="J252" s="20">
        <v>18141.09</v>
      </c>
      <c r="K252" s="20">
        <v>18141.09</v>
      </c>
      <c r="L252" s="21">
        <v>8.5530834512022633E-2</v>
      </c>
    </row>
    <row r="253" spans="1:12" x14ac:dyDescent="0.2">
      <c r="A253" s="18"/>
      <c r="B253" s="18"/>
      <c r="C253" s="18" t="s">
        <v>288</v>
      </c>
      <c r="D253" s="18"/>
      <c r="E253" s="20">
        <v>891140</v>
      </c>
      <c r="F253" s="20">
        <v>-30000</v>
      </c>
      <c r="G253" s="20">
        <v>861140</v>
      </c>
      <c r="H253" s="20">
        <v>639940.79</v>
      </c>
      <c r="I253" s="20">
        <v>639940.79</v>
      </c>
      <c r="J253" s="20">
        <v>307293.96000000002</v>
      </c>
      <c r="K253" s="20">
        <v>307293.96000000002</v>
      </c>
      <c r="L253" s="21">
        <v>0.35684553034349809</v>
      </c>
    </row>
    <row r="254" spans="1:12" x14ac:dyDescent="0.2">
      <c r="A254" s="18"/>
      <c r="B254" s="18" t="s">
        <v>115</v>
      </c>
      <c r="C254" s="18"/>
      <c r="D254" s="18"/>
      <c r="E254" s="20">
        <v>891140</v>
      </c>
      <c r="F254" s="20">
        <v>-30000</v>
      </c>
      <c r="G254" s="20">
        <v>861140</v>
      </c>
      <c r="H254" s="20">
        <v>639940.79</v>
      </c>
      <c r="I254" s="20">
        <v>639940.79</v>
      </c>
      <c r="J254" s="20">
        <v>307293.96000000002</v>
      </c>
      <c r="K254" s="20">
        <v>307293.96000000002</v>
      </c>
      <c r="L254" s="21">
        <v>0.35684553034349809</v>
      </c>
    </row>
    <row r="255" spans="1:12" x14ac:dyDescent="0.2">
      <c r="A255" s="18"/>
      <c r="B255" s="18" t="s">
        <v>56</v>
      </c>
      <c r="C255" s="18" t="s">
        <v>179</v>
      </c>
      <c r="D255" s="18" t="s">
        <v>326</v>
      </c>
      <c r="E255" s="20">
        <v>588465</v>
      </c>
      <c r="F255" s="20">
        <v>30000</v>
      </c>
      <c r="G255" s="20">
        <v>618465</v>
      </c>
      <c r="H255" s="20">
        <v>546746.20000000007</v>
      </c>
      <c r="I255" s="20">
        <v>546746.20000000007</v>
      </c>
      <c r="J255" s="20">
        <v>333758.27000000008</v>
      </c>
      <c r="K255" s="20">
        <v>333758.27000000008</v>
      </c>
      <c r="L255" s="21">
        <v>0.53965587381662672</v>
      </c>
    </row>
    <row r="256" spans="1:12" x14ac:dyDescent="0.2">
      <c r="A256" s="18"/>
      <c r="B256" s="18"/>
      <c r="C256" s="18"/>
      <c r="D256" s="18" t="s">
        <v>185</v>
      </c>
      <c r="E256" s="20">
        <v>4955580</v>
      </c>
      <c r="F256" s="20">
        <v>272736.83</v>
      </c>
      <c r="G256" s="20">
        <v>5228316.83</v>
      </c>
      <c r="H256" s="20">
        <v>4718619.93</v>
      </c>
      <c r="I256" s="20">
        <v>4715120.7700000005</v>
      </c>
      <c r="J256" s="20">
        <v>1639186.77</v>
      </c>
      <c r="K256" s="20">
        <v>1638495.2400000002</v>
      </c>
      <c r="L256" s="21">
        <v>0.31352093289266098</v>
      </c>
    </row>
    <row r="257" spans="1:12" x14ac:dyDescent="0.2">
      <c r="A257" s="18"/>
      <c r="B257" s="18"/>
      <c r="C257" s="18"/>
      <c r="D257" s="18" t="s">
        <v>328</v>
      </c>
      <c r="E257" s="20">
        <v>2140319</v>
      </c>
      <c r="F257" s="20">
        <v>811668.06</v>
      </c>
      <c r="G257" s="20">
        <v>2951987.06</v>
      </c>
      <c r="H257" s="20">
        <v>2526027.73</v>
      </c>
      <c r="I257" s="20">
        <v>2517363.81</v>
      </c>
      <c r="J257" s="20">
        <v>879890.72</v>
      </c>
      <c r="K257" s="20">
        <v>865136.73</v>
      </c>
      <c r="L257" s="21">
        <v>0.29806726862820326</v>
      </c>
    </row>
    <row r="258" spans="1:12" x14ac:dyDescent="0.2">
      <c r="A258" s="18"/>
      <c r="B258" s="18"/>
      <c r="C258" s="18" t="s">
        <v>180</v>
      </c>
      <c r="D258" s="18"/>
      <c r="E258" s="20">
        <v>7684364</v>
      </c>
      <c r="F258" s="20">
        <v>1114404.8900000001</v>
      </c>
      <c r="G258" s="20">
        <v>8798768.8900000006</v>
      </c>
      <c r="H258" s="20">
        <v>7791393.8599999994</v>
      </c>
      <c r="I258" s="20">
        <v>7779230.7800000012</v>
      </c>
      <c r="J258" s="20">
        <v>2852835.76</v>
      </c>
      <c r="K258" s="20">
        <v>2837390.24</v>
      </c>
      <c r="L258" s="21">
        <v>0.32423124140040915</v>
      </c>
    </row>
    <row r="259" spans="1:12" x14ac:dyDescent="0.2">
      <c r="A259" s="18"/>
      <c r="B259" s="18" t="s">
        <v>117</v>
      </c>
      <c r="C259" s="18"/>
      <c r="D259" s="18"/>
      <c r="E259" s="20">
        <v>7684364</v>
      </c>
      <c r="F259" s="20">
        <v>1114404.8900000001</v>
      </c>
      <c r="G259" s="20">
        <v>8798768.8900000006</v>
      </c>
      <c r="H259" s="20">
        <v>7791393.8599999994</v>
      </c>
      <c r="I259" s="20">
        <v>7779230.7800000012</v>
      </c>
      <c r="J259" s="20">
        <v>2852835.76</v>
      </c>
      <c r="K259" s="20">
        <v>2837390.24</v>
      </c>
      <c r="L259" s="21">
        <v>0.32423124140040915</v>
      </c>
    </row>
    <row r="260" spans="1:12" x14ac:dyDescent="0.2">
      <c r="A260" s="18"/>
      <c r="B260" s="18" t="s">
        <v>18</v>
      </c>
      <c r="C260" s="18" t="s">
        <v>289</v>
      </c>
      <c r="D260" s="18" t="s">
        <v>326</v>
      </c>
      <c r="E260" s="20">
        <v>2235848</v>
      </c>
      <c r="F260" s="20">
        <v>0</v>
      </c>
      <c r="G260" s="20">
        <v>2235848</v>
      </c>
      <c r="H260" s="20">
        <v>1986138.35</v>
      </c>
      <c r="I260" s="20">
        <v>1986138.35</v>
      </c>
      <c r="J260" s="20">
        <v>1213190.02</v>
      </c>
      <c r="K260" s="20">
        <v>1213190.02</v>
      </c>
      <c r="L260" s="21">
        <v>0.54260845102171529</v>
      </c>
    </row>
    <row r="261" spans="1:12" x14ac:dyDescent="0.2">
      <c r="A261" s="18"/>
      <c r="B261" s="18"/>
      <c r="C261" s="18"/>
      <c r="D261" s="18" t="s">
        <v>185</v>
      </c>
      <c r="E261" s="20">
        <v>495890</v>
      </c>
      <c r="F261" s="20">
        <v>0</v>
      </c>
      <c r="G261" s="20">
        <v>495890</v>
      </c>
      <c r="H261" s="20">
        <v>403940.02000000014</v>
      </c>
      <c r="I261" s="20">
        <v>277329.01000000007</v>
      </c>
      <c r="J261" s="20">
        <v>170228.44000000003</v>
      </c>
      <c r="K261" s="20">
        <v>165842.74000000002</v>
      </c>
      <c r="L261" s="21">
        <v>0.34327863034140643</v>
      </c>
    </row>
    <row r="262" spans="1:12" x14ac:dyDescent="0.2">
      <c r="A262" s="18"/>
      <c r="B262" s="18"/>
      <c r="C262" s="18"/>
      <c r="D262" s="18" t="s">
        <v>328</v>
      </c>
      <c r="E262" s="20">
        <v>9406757</v>
      </c>
      <c r="F262" s="20">
        <v>869852.65999999992</v>
      </c>
      <c r="G262" s="20">
        <v>10276609.66</v>
      </c>
      <c r="H262" s="20">
        <v>9384317.9899999984</v>
      </c>
      <c r="I262" s="20">
        <v>9218022.5699999984</v>
      </c>
      <c r="J262" s="20">
        <v>1663276.5499999998</v>
      </c>
      <c r="K262" s="20">
        <v>1663276.5499999998</v>
      </c>
      <c r="L262" s="21">
        <v>0.16185070806708055</v>
      </c>
    </row>
    <row r="263" spans="1:12" x14ac:dyDescent="0.2">
      <c r="A263" s="18"/>
      <c r="B263" s="18"/>
      <c r="C263" s="18" t="s">
        <v>290</v>
      </c>
      <c r="D263" s="18"/>
      <c r="E263" s="20">
        <v>12138495</v>
      </c>
      <c r="F263" s="20">
        <v>869852.65999999992</v>
      </c>
      <c r="G263" s="20">
        <v>13008347.66</v>
      </c>
      <c r="H263" s="20">
        <v>11774396.359999999</v>
      </c>
      <c r="I263" s="20">
        <v>11481489.93</v>
      </c>
      <c r="J263" s="20">
        <v>3046695.01</v>
      </c>
      <c r="K263" s="20">
        <v>3042309.3099999996</v>
      </c>
      <c r="L263" s="21">
        <v>0.23421076139965341</v>
      </c>
    </row>
    <row r="264" spans="1:12" x14ac:dyDescent="0.2">
      <c r="A264" s="18"/>
      <c r="B264" s="18" t="s">
        <v>90</v>
      </c>
      <c r="C264" s="18"/>
      <c r="D264" s="18"/>
      <c r="E264" s="20">
        <v>12138495</v>
      </c>
      <c r="F264" s="20">
        <v>869852.65999999992</v>
      </c>
      <c r="G264" s="20">
        <v>13008347.66</v>
      </c>
      <c r="H264" s="20">
        <v>11774396.359999999</v>
      </c>
      <c r="I264" s="20">
        <v>11481489.93</v>
      </c>
      <c r="J264" s="20">
        <v>3046695.01</v>
      </c>
      <c r="K264" s="20">
        <v>3042309.3099999996</v>
      </c>
      <c r="L264" s="21">
        <v>0.23421076139965341</v>
      </c>
    </row>
    <row r="265" spans="1:12" x14ac:dyDescent="0.2">
      <c r="A265" s="18"/>
      <c r="B265" s="18" t="s">
        <v>19</v>
      </c>
      <c r="C265" s="18" t="s">
        <v>153</v>
      </c>
      <c r="D265" s="18" t="s">
        <v>326</v>
      </c>
      <c r="E265" s="20">
        <v>276338</v>
      </c>
      <c r="F265" s="20">
        <v>0</v>
      </c>
      <c r="G265" s="20">
        <v>276338</v>
      </c>
      <c r="H265" s="20">
        <v>236856.32000000001</v>
      </c>
      <c r="I265" s="20">
        <v>236856.32000000001</v>
      </c>
      <c r="J265" s="20">
        <v>131317.97999999998</v>
      </c>
      <c r="K265" s="20">
        <v>131317.97999999998</v>
      </c>
      <c r="L265" s="21">
        <v>0.47520782519957439</v>
      </c>
    </row>
    <row r="266" spans="1:12" x14ac:dyDescent="0.2">
      <c r="A266" s="18"/>
      <c r="B266" s="18"/>
      <c r="C266" s="18"/>
      <c r="D266" s="18" t="s">
        <v>185</v>
      </c>
      <c r="E266" s="20">
        <v>2478700</v>
      </c>
      <c r="F266" s="20">
        <v>0</v>
      </c>
      <c r="G266" s="20">
        <v>2478700</v>
      </c>
      <c r="H266" s="20">
        <v>2379680.0699999998</v>
      </c>
      <c r="I266" s="20">
        <v>2360612.23</v>
      </c>
      <c r="J266" s="20">
        <v>1025609.34</v>
      </c>
      <c r="K266" s="20">
        <v>1025431.45</v>
      </c>
      <c r="L266" s="21">
        <v>0.41376904829144306</v>
      </c>
    </row>
    <row r="267" spans="1:12" x14ac:dyDescent="0.2">
      <c r="A267" s="18"/>
      <c r="B267" s="18"/>
      <c r="C267" s="18"/>
      <c r="D267" s="18" t="s">
        <v>328</v>
      </c>
      <c r="E267" s="20">
        <v>1902695</v>
      </c>
      <c r="F267" s="20">
        <v>54587.7</v>
      </c>
      <c r="G267" s="20">
        <v>1957282.7</v>
      </c>
      <c r="H267" s="20">
        <v>965182.08</v>
      </c>
      <c r="I267" s="20">
        <v>965182.08</v>
      </c>
      <c r="J267" s="20">
        <v>542115.53</v>
      </c>
      <c r="K267" s="20">
        <v>541984.66</v>
      </c>
      <c r="L267" s="21">
        <v>0.27697354602888996</v>
      </c>
    </row>
    <row r="268" spans="1:12" x14ac:dyDescent="0.2">
      <c r="A268" s="18"/>
      <c r="B268" s="18"/>
      <c r="C268" s="18" t="s">
        <v>154</v>
      </c>
      <c r="D268" s="18"/>
      <c r="E268" s="20">
        <v>4657733</v>
      </c>
      <c r="F268" s="20">
        <v>54587.7</v>
      </c>
      <c r="G268" s="20">
        <v>4712320.7</v>
      </c>
      <c r="H268" s="20">
        <v>3581718.4699999997</v>
      </c>
      <c r="I268" s="20">
        <v>3562650.63</v>
      </c>
      <c r="J268" s="20">
        <v>1699042.8499999999</v>
      </c>
      <c r="K268" s="20">
        <v>1698734.0899999999</v>
      </c>
      <c r="L268" s="21">
        <v>0.36055331505769539</v>
      </c>
    </row>
    <row r="269" spans="1:12" x14ac:dyDescent="0.2">
      <c r="A269" s="18"/>
      <c r="B269" s="18" t="s">
        <v>91</v>
      </c>
      <c r="C269" s="18"/>
      <c r="D269" s="18"/>
      <c r="E269" s="20">
        <v>4657733</v>
      </c>
      <c r="F269" s="20">
        <v>54587.7</v>
      </c>
      <c r="G269" s="20">
        <v>4712320.7</v>
      </c>
      <c r="H269" s="20">
        <v>3581718.4699999997</v>
      </c>
      <c r="I269" s="20">
        <v>3562650.63</v>
      </c>
      <c r="J269" s="20">
        <v>1699042.8499999999</v>
      </c>
      <c r="K269" s="20">
        <v>1698734.0899999999</v>
      </c>
      <c r="L269" s="21">
        <v>0.36055331505769539</v>
      </c>
    </row>
    <row r="270" spans="1:12" x14ac:dyDescent="0.2">
      <c r="A270" s="18"/>
      <c r="B270" s="18" t="s">
        <v>59</v>
      </c>
      <c r="C270" s="18" t="s">
        <v>343</v>
      </c>
      <c r="D270" s="18" t="s">
        <v>327</v>
      </c>
      <c r="E270" s="20">
        <v>18278317</v>
      </c>
      <c r="F270" s="20">
        <v>0</v>
      </c>
      <c r="G270" s="20">
        <v>18278317</v>
      </c>
      <c r="H270" s="20">
        <v>17165086</v>
      </c>
      <c r="I270" s="20">
        <v>17165086</v>
      </c>
      <c r="J270" s="20">
        <v>11443360</v>
      </c>
      <c r="K270" s="20">
        <v>11443360</v>
      </c>
      <c r="L270" s="21">
        <v>0.6260620165412385</v>
      </c>
    </row>
    <row r="271" spans="1:12" x14ac:dyDescent="0.2">
      <c r="A271" s="18"/>
      <c r="B271" s="18"/>
      <c r="C271" s="18"/>
      <c r="D271" s="18" t="s">
        <v>330</v>
      </c>
      <c r="E271" s="20">
        <v>5113500</v>
      </c>
      <c r="F271" s="20">
        <v>489053</v>
      </c>
      <c r="G271" s="20">
        <v>5602553</v>
      </c>
      <c r="H271" s="20">
        <v>5602553</v>
      </c>
      <c r="I271" s="20">
        <v>5602553</v>
      </c>
      <c r="J271" s="20">
        <v>5602553</v>
      </c>
      <c r="K271" s="20">
        <v>5602553</v>
      </c>
      <c r="L271" s="21">
        <v>1</v>
      </c>
    </row>
    <row r="272" spans="1:12" x14ac:dyDescent="0.2">
      <c r="A272" s="18"/>
      <c r="B272" s="18"/>
      <c r="C272" s="18" t="s">
        <v>344</v>
      </c>
      <c r="D272" s="18"/>
      <c r="E272" s="20">
        <v>23391817</v>
      </c>
      <c r="F272" s="20">
        <v>489053</v>
      </c>
      <c r="G272" s="20">
        <v>23880870</v>
      </c>
      <c r="H272" s="20">
        <v>22767639</v>
      </c>
      <c r="I272" s="20">
        <v>22767639</v>
      </c>
      <c r="J272" s="20">
        <v>17045913</v>
      </c>
      <c r="K272" s="20">
        <v>17045913</v>
      </c>
      <c r="L272" s="21">
        <v>0.71378944736937977</v>
      </c>
    </row>
    <row r="273" spans="1:12" x14ac:dyDescent="0.2">
      <c r="A273" s="18"/>
      <c r="B273" s="18" t="s">
        <v>345</v>
      </c>
      <c r="C273" s="18"/>
      <c r="D273" s="18"/>
      <c r="E273" s="20">
        <v>23391817</v>
      </c>
      <c r="F273" s="20">
        <v>489053</v>
      </c>
      <c r="G273" s="20">
        <v>23880870</v>
      </c>
      <c r="H273" s="20">
        <v>22767639</v>
      </c>
      <c r="I273" s="20">
        <v>22767639</v>
      </c>
      <c r="J273" s="20">
        <v>17045913</v>
      </c>
      <c r="K273" s="20">
        <v>17045913</v>
      </c>
      <c r="L273" s="21">
        <v>0.71378944736937977</v>
      </c>
    </row>
    <row r="274" spans="1:12" x14ac:dyDescent="0.2">
      <c r="A274" s="18"/>
      <c r="B274" s="18" t="s">
        <v>197</v>
      </c>
      <c r="C274" s="18" t="s">
        <v>291</v>
      </c>
      <c r="D274" s="18" t="s">
        <v>326</v>
      </c>
      <c r="E274" s="20">
        <v>1848724</v>
      </c>
      <c r="F274" s="20">
        <v>13000</v>
      </c>
      <c r="G274" s="20">
        <v>1861724</v>
      </c>
      <c r="H274" s="20">
        <v>1818398.36</v>
      </c>
      <c r="I274" s="20">
        <v>1818398.36</v>
      </c>
      <c r="J274" s="20">
        <v>806726.49</v>
      </c>
      <c r="K274" s="20">
        <v>806726.49</v>
      </c>
      <c r="L274" s="21">
        <v>0.43332228085366037</v>
      </c>
    </row>
    <row r="275" spans="1:12" x14ac:dyDescent="0.2">
      <c r="A275" s="18"/>
      <c r="B275" s="18"/>
      <c r="C275" s="18"/>
      <c r="D275" s="18" t="s">
        <v>185</v>
      </c>
      <c r="E275" s="20">
        <v>1500</v>
      </c>
      <c r="F275" s="20">
        <v>0</v>
      </c>
      <c r="G275" s="20">
        <v>1500</v>
      </c>
      <c r="H275" s="20">
        <v>156</v>
      </c>
      <c r="I275" s="20">
        <v>156</v>
      </c>
      <c r="J275" s="20">
        <v>156</v>
      </c>
      <c r="K275" s="20">
        <v>156</v>
      </c>
      <c r="L275" s="21">
        <v>0.104</v>
      </c>
    </row>
    <row r="276" spans="1:12" x14ac:dyDescent="0.2">
      <c r="A276" s="18"/>
      <c r="B276" s="18"/>
      <c r="C276" s="18"/>
      <c r="D276" s="18" t="s">
        <v>331</v>
      </c>
      <c r="E276" s="20">
        <v>400000</v>
      </c>
      <c r="F276" s="20">
        <v>0</v>
      </c>
      <c r="G276" s="20">
        <v>400000</v>
      </c>
      <c r="H276" s="20">
        <v>180505.53</v>
      </c>
      <c r="I276" s="20">
        <v>180505.53</v>
      </c>
      <c r="J276" s="20">
        <v>51122.46</v>
      </c>
      <c r="K276" s="20">
        <v>51122.46</v>
      </c>
      <c r="L276" s="21">
        <v>0.12780615000000001</v>
      </c>
    </row>
    <row r="277" spans="1:12" x14ac:dyDescent="0.2">
      <c r="A277" s="18"/>
      <c r="B277" s="18"/>
      <c r="C277" s="18" t="s">
        <v>292</v>
      </c>
      <c r="D277" s="18"/>
      <c r="E277" s="20">
        <v>2250224</v>
      </c>
      <c r="F277" s="20">
        <v>13000</v>
      </c>
      <c r="G277" s="20">
        <v>2263224</v>
      </c>
      <c r="H277" s="20">
        <v>1999059.8900000001</v>
      </c>
      <c r="I277" s="20">
        <v>1999059.8900000001</v>
      </c>
      <c r="J277" s="20">
        <v>858004.95</v>
      </c>
      <c r="K277" s="20">
        <v>858004.95</v>
      </c>
      <c r="L277" s="21">
        <v>0.37910739281661909</v>
      </c>
    </row>
    <row r="278" spans="1:12" x14ac:dyDescent="0.2">
      <c r="A278" s="18"/>
      <c r="B278" s="18" t="s">
        <v>293</v>
      </c>
      <c r="C278" s="18"/>
      <c r="D278" s="18"/>
      <c r="E278" s="20">
        <v>2250224</v>
      </c>
      <c r="F278" s="20">
        <v>13000</v>
      </c>
      <c r="G278" s="20">
        <v>2263224</v>
      </c>
      <c r="H278" s="20">
        <v>1999059.8900000001</v>
      </c>
      <c r="I278" s="20">
        <v>1999059.8900000001</v>
      </c>
      <c r="J278" s="20">
        <v>858004.95</v>
      </c>
      <c r="K278" s="20">
        <v>858004.95</v>
      </c>
      <c r="L278" s="21">
        <v>0.37910739281661909</v>
      </c>
    </row>
    <row r="279" spans="1:12" x14ac:dyDescent="0.2">
      <c r="A279" s="18" t="s">
        <v>78</v>
      </c>
      <c r="B279" s="18"/>
      <c r="C279" s="18"/>
      <c r="D279" s="18"/>
      <c r="E279" s="20">
        <v>51013773</v>
      </c>
      <c r="F279" s="20">
        <v>2510898.25</v>
      </c>
      <c r="G279" s="20">
        <v>53524671.25</v>
      </c>
      <c r="H279" s="20">
        <v>48554148.369999997</v>
      </c>
      <c r="I279" s="20">
        <v>48230011.019999996</v>
      </c>
      <c r="J279" s="20">
        <v>25809785.530000001</v>
      </c>
      <c r="K279" s="20">
        <v>25789645.550000001</v>
      </c>
      <c r="L279" s="21">
        <v>0.48220353207680838</v>
      </c>
    </row>
    <row r="280" spans="1:12" x14ac:dyDescent="0.2">
      <c r="A280" s="18" t="s">
        <v>368</v>
      </c>
      <c r="B280" s="18" t="s">
        <v>54</v>
      </c>
      <c r="C280" s="18" t="s">
        <v>287</v>
      </c>
      <c r="D280" s="18" t="s">
        <v>185</v>
      </c>
      <c r="E280" s="20">
        <v>0</v>
      </c>
      <c r="F280" s="20">
        <v>0</v>
      </c>
      <c r="G280" s="20">
        <v>0</v>
      </c>
      <c r="H280" s="20">
        <v>35835.410000000003</v>
      </c>
      <c r="I280" s="20">
        <v>35835.410000000003</v>
      </c>
      <c r="J280" s="20">
        <v>0</v>
      </c>
      <c r="K280" s="20">
        <v>0</v>
      </c>
      <c r="L280" s="21">
        <v>0</v>
      </c>
    </row>
    <row r="281" spans="1:12" x14ac:dyDescent="0.2">
      <c r="A281" s="18"/>
      <c r="B281" s="18"/>
      <c r="C281" s="18" t="s">
        <v>288</v>
      </c>
      <c r="D281" s="18"/>
      <c r="E281" s="20">
        <v>0</v>
      </c>
      <c r="F281" s="20">
        <v>0</v>
      </c>
      <c r="G281" s="20">
        <v>0</v>
      </c>
      <c r="H281" s="20">
        <v>35835.410000000003</v>
      </c>
      <c r="I281" s="20">
        <v>35835.410000000003</v>
      </c>
      <c r="J281" s="20">
        <v>0</v>
      </c>
      <c r="K281" s="20">
        <v>0</v>
      </c>
      <c r="L281" s="21">
        <v>0</v>
      </c>
    </row>
    <row r="282" spans="1:12" x14ac:dyDescent="0.2">
      <c r="A282" s="18"/>
      <c r="B282" s="18" t="s">
        <v>115</v>
      </c>
      <c r="C282" s="18"/>
      <c r="D282" s="18"/>
      <c r="E282" s="20">
        <v>0</v>
      </c>
      <c r="F282" s="20">
        <v>0</v>
      </c>
      <c r="G282" s="20">
        <v>0</v>
      </c>
      <c r="H282" s="20">
        <v>35835.410000000003</v>
      </c>
      <c r="I282" s="20">
        <v>35835.410000000003</v>
      </c>
      <c r="J282" s="20">
        <v>0</v>
      </c>
      <c r="K282" s="20">
        <v>0</v>
      </c>
      <c r="L282" s="21">
        <v>0</v>
      </c>
    </row>
    <row r="283" spans="1:12" x14ac:dyDescent="0.2">
      <c r="A283" s="18"/>
      <c r="B283" s="18" t="s">
        <v>56</v>
      </c>
      <c r="C283" s="18" t="s">
        <v>179</v>
      </c>
      <c r="D283" s="18" t="s">
        <v>328</v>
      </c>
      <c r="E283" s="20">
        <v>1208991</v>
      </c>
      <c r="F283" s="20">
        <v>4449769.3600000003</v>
      </c>
      <c r="G283" s="20">
        <v>5658760.3600000003</v>
      </c>
      <c r="H283" s="20">
        <v>5158760.08</v>
      </c>
      <c r="I283" s="20">
        <v>5158760.08</v>
      </c>
      <c r="J283" s="20">
        <v>3399182.34</v>
      </c>
      <c r="K283" s="20">
        <v>3399182.34</v>
      </c>
      <c r="L283" s="21">
        <v>0.60069381344150075</v>
      </c>
    </row>
    <row r="284" spans="1:12" x14ac:dyDescent="0.2">
      <c r="A284" s="18"/>
      <c r="B284" s="18"/>
      <c r="C284" s="18" t="s">
        <v>180</v>
      </c>
      <c r="D284" s="18"/>
      <c r="E284" s="20">
        <v>1208991</v>
      </c>
      <c r="F284" s="20">
        <v>4449769.3600000003</v>
      </c>
      <c r="G284" s="20">
        <v>5658760.3600000003</v>
      </c>
      <c r="H284" s="20">
        <v>5158760.08</v>
      </c>
      <c r="I284" s="20">
        <v>5158760.08</v>
      </c>
      <c r="J284" s="20">
        <v>3399182.34</v>
      </c>
      <c r="K284" s="20">
        <v>3399182.34</v>
      </c>
      <c r="L284" s="21">
        <v>0.60069381344150075</v>
      </c>
    </row>
    <row r="285" spans="1:12" x14ac:dyDescent="0.2">
      <c r="A285" s="18"/>
      <c r="B285" s="18" t="s">
        <v>117</v>
      </c>
      <c r="C285" s="18"/>
      <c r="D285" s="18"/>
      <c r="E285" s="20">
        <v>1208991</v>
      </c>
      <c r="F285" s="20">
        <v>4449769.3600000003</v>
      </c>
      <c r="G285" s="20">
        <v>5658760.3600000003</v>
      </c>
      <c r="H285" s="20">
        <v>5158760.08</v>
      </c>
      <c r="I285" s="20">
        <v>5158760.08</v>
      </c>
      <c r="J285" s="20">
        <v>3399182.34</v>
      </c>
      <c r="K285" s="20">
        <v>3399182.34</v>
      </c>
      <c r="L285" s="21">
        <v>0.60069381344150075</v>
      </c>
    </row>
    <row r="286" spans="1:12" x14ac:dyDescent="0.2">
      <c r="A286" s="18"/>
      <c r="B286" s="18" t="s">
        <v>18</v>
      </c>
      <c r="C286" s="18" t="s">
        <v>289</v>
      </c>
      <c r="D286" s="18" t="s">
        <v>328</v>
      </c>
      <c r="E286" s="20">
        <v>250000</v>
      </c>
      <c r="F286" s="20">
        <v>0</v>
      </c>
      <c r="G286" s="20">
        <v>250000</v>
      </c>
      <c r="H286" s="20">
        <v>0</v>
      </c>
      <c r="I286" s="20">
        <v>0</v>
      </c>
      <c r="J286" s="20">
        <v>0</v>
      </c>
      <c r="K286" s="20">
        <v>0</v>
      </c>
      <c r="L286" s="21">
        <v>0</v>
      </c>
    </row>
    <row r="287" spans="1:12" x14ac:dyDescent="0.2">
      <c r="A287" s="18"/>
      <c r="B287" s="18"/>
      <c r="C287" s="18" t="s">
        <v>290</v>
      </c>
      <c r="D287" s="18"/>
      <c r="E287" s="20">
        <v>250000</v>
      </c>
      <c r="F287" s="20">
        <v>0</v>
      </c>
      <c r="G287" s="20">
        <v>250000</v>
      </c>
      <c r="H287" s="20">
        <v>0</v>
      </c>
      <c r="I287" s="20">
        <v>0</v>
      </c>
      <c r="J287" s="20">
        <v>0</v>
      </c>
      <c r="K287" s="20">
        <v>0</v>
      </c>
      <c r="L287" s="21">
        <v>0</v>
      </c>
    </row>
    <row r="288" spans="1:12" x14ac:dyDescent="0.2">
      <c r="A288" s="18"/>
      <c r="B288" s="18" t="s">
        <v>90</v>
      </c>
      <c r="C288" s="18"/>
      <c r="D288" s="18"/>
      <c r="E288" s="20">
        <v>250000</v>
      </c>
      <c r="F288" s="20">
        <v>0</v>
      </c>
      <c r="G288" s="20">
        <v>250000</v>
      </c>
      <c r="H288" s="20">
        <v>0</v>
      </c>
      <c r="I288" s="20">
        <v>0</v>
      </c>
      <c r="J288" s="20">
        <v>0</v>
      </c>
      <c r="K288" s="20">
        <v>0</v>
      </c>
      <c r="L288" s="21">
        <v>0</v>
      </c>
    </row>
    <row r="289" spans="1:12" x14ac:dyDescent="0.2">
      <c r="A289" s="18"/>
      <c r="B289" s="18" t="s">
        <v>59</v>
      </c>
      <c r="C289" s="18" t="s">
        <v>343</v>
      </c>
      <c r="D289" s="18" t="s">
        <v>330</v>
      </c>
      <c r="E289" s="20">
        <v>3501230</v>
      </c>
      <c r="F289" s="20">
        <v>0</v>
      </c>
      <c r="G289" s="20">
        <v>3501230</v>
      </c>
      <c r="H289" s="20">
        <v>3501229.66</v>
      </c>
      <c r="I289" s="20">
        <v>3501229.66</v>
      </c>
      <c r="J289" s="20">
        <v>0</v>
      </c>
      <c r="K289" s="20">
        <v>0</v>
      </c>
      <c r="L289" s="21">
        <v>0</v>
      </c>
    </row>
    <row r="290" spans="1:12" x14ac:dyDescent="0.2">
      <c r="A290" s="18"/>
      <c r="B290" s="18"/>
      <c r="C290" s="18" t="s">
        <v>344</v>
      </c>
      <c r="D290" s="18"/>
      <c r="E290" s="20">
        <v>3501230</v>
      </c>
      <c r="F290" s="20">
        <v>0</v>
      </c>
      <c r="G290" s="20">
        <v>3501230</v>
      </c>
      <c r="H290" s="20">
        <v>3501229.66</v>
      </c>
      <c r="I290" s="20">
        <v>3501229.66</v>
      </c>
      <c r="J290" s="20">
        <v>0</v>
      </c>
      <c r="K290" s="20">
        <v>0</v>
      </c>
      <c r="L290" s="21">
        <v>0</v>
      </c>
    </row>
    <row r="291" spans="1:12" x14ac:dyDescent="0.2">
      <c r="A291" s="18"/>
      <c r="B291" s="18" t="s">
        <v>345</v>
      </c>
      <c r="C291" s="18"/>
      <c r="D291" s="18"/>
      <c r="E291" s="20">
        <v>3501230</v>
      </c>
      <c r="F291" s="20">
        <v>0</v>
      </c>
      <c r="G291" s="20">
        <v>3501230</v>
      </c>
      <c r="H291" s="20">
        <v>3501229.66</v>
      </c>
      <c r="I291" s="20">
        <v>3501229.66</v>
      </c>
      <c r="J291" s="20">
        <v>0</v>
      </c>
      <c r="K291" s="20">
        <v>0</v>
      </c>
      <c r="L291" s="21">
        <v>0</v>
      </c>
    </row>
    <row r="292" spans="1:12" x14ac:dyDescent="0.2">
      <c r="A292" s="18" t="s">
        <v>375</v>
      </c>
      <c r="B292" s="18"/>
      <c r="C292" s="18"/>
      <c r="D292" s="18"/>
      <c r="E292" s="20">
        <v>4960221</v>
      </c>
      <c r="F292" s="20">
        <v>4449769.3600000003</v>
      </c>
      <c r="G292" s="20">
        <v>9409990.3599999994</v>
      </c>
      <c r="H292" s="20">
        <v>8695825.1500000004</v>
      </c>
      <c r="I292" s="20">
        <v>8695825.1500000004</v>
      </c>
      <c r="J292" s="20">
        <v>3399182.34</v>
      </c>
      <c r="K292" s="20">
        <v>3399182.34</v>
      </c>
      <c r="L292" s="21">
        <v>0.36123122447066991</v>
      </c>
    </row>
    <row r="293" spans="1:12" x14ac:dyDescent="0.2">
      <c r="A293" s="18" t="s">
        <v>60</v>
      </c>
      <c r="B293" s="18" t="s">
        <v>61</v>
      </c>
      <c r="C293" s="18" t="s">
        <v>294</v>
      </c>
      <c r="D293" s="18" t="s">
        <v>326</v>
      </c>
      <c r="E293" s="20">
        <v>405211</v>
      </c>
      <c r="F293" s="20">
        <v>51000</v>
      </c>
      <c r="G293" s="20">
        <v>456211</v>
      </c>
      <c r="H293" s="20">
        <v>373551.2</v>
      </c>
      <c r="I293" s="20">
        <v>373551.2</v>
      </c>
      <c r="J293" s="20">
        <v>185906.56000000003</v>
      </c>
      <c r="K293" s="20">
        <v>185906.56000000003</v>
      </c>
      <c r="L293" s="21">
        <v>0.40750126586162988</v>
      </c>
    </row>
    <row r="294" spans="1:12" x14ac:dyDescent="0.2">
      <c r="A294" s="18"/>
      <c r="B294" s="18"/>
      <c r="C294" s="18"/>
      <c r="D294" s="18" t="s">
        <v>185</v>
      </c>
      <c r="E294" s="20">
        <v>165543</v>
      </c>
      <c r="F294" s="20">
        <v>0</v>
      </c>
      <c r="G294" s="20">
        <v>165543</v>
      </c>
      <c r="H294" s="20">
        <v>85117.7</v>
      </c>
      <c r="I294" s="20">
        <v>85117.7</v>
      </c>
      <c r="J294" s="20">
        <v>34489.83</v>
      </c>
      <c r="K294" s="20">
        <v>34489.83</v>
      </c>
      <c r="L294" s="21">
        <v>0.20834363277214984</v>
      </c>
    </row>
    <row r="295" spans="1:12" x14ac:dyDescent="0.2">
      <c r="A295" s="18"/>
      <c r="B295" s="18"/>
      <c r="C295" s="18" t="s">
        <v>295</v>
      </c>
      <c r="D295" s="18"/>
      <c r="E295" s="20">
        <v>570754</v>
      </c>
      <c r="F295" s="20">
        <v>51000</v>
      </c>
      <c r="G295" s="20">
        <v>621754</v>
      </c>
      <c r="H295" s="20">
        <v>458668.9</v>
      </c>
      <c r="I295" s="20">
        <v>458668.9</v>
      </c>
      <c r="J295" s="20">
        <v>220396.39</v>
      </c>
      <c r="K295" s="20">
        <v>220396.39</v>
      </c>
      <c r="L295" s="21">
        <v>0.35447522653654023</v>
      </c>
    </row>
    <row r="296" spans="1:12" x14ac:dyDescent="0.2">
      <c r="A296" s="18"/>
      <c r="B296" s="18" t="s">
        <v>120</v>
      </c>
      <c r="C296" s="18"/>
      <c r="D296" s="18"/>
      <c r="E296" s="20">
        <v>570754</v>
      </c>
      <c r="F296" s="20">
        <v>51000</v>
      </c>
      <c r="G296" s="20">
        <v>621754</v>
      </c>
      <c r="H296" s="20">
        <v>458668.9</v>
      </c>
      <c r="I296" s="20">
        <v>458668.9</v>
      </c>
      <c r="J296" s="20">
        <v>220396.39</v>
      </c>
      <c r="K296" s="20">
        <v>220396.39</v>
      </c>
      <c r="L296" s="21">
        <v>0.35447522653654023</v>
      </c>
    </row>
    <row r="297" spans="1:12" x14ac:dyDescent="0.2">
      <c r="A297" s="18"/>
      <c r="B297" s="18" t="s">
        <v>62</v>
      </c>
      <c r="C297" s="18" t="s">
        <v>296</v>
      </c>
      <c r="D297" s="18" t="s">
        <v>326</v>
      </c>
      <c r="E297" s="20">
        <v>262959</v>
      </c>
      <c r="F297" s="20">
        <v>-64000</v>
      </c>
      <c r="G297" s="20">
        <v>198959</v>
      </c>
      <c r="H297" s="20">
        <v>181739.25</v>
      </c>
      <c r="I297" s="20">
        <v>181739.25</v>
      </c>
      <c r="J297" s="20">
        <v>83552.760000000009</v>
      </c>
      <c r="K297" s="20">
        <v>83552.760000000009</v>
      </c>
      <c r="L297" s="21">
        <v>0.41994963786508782</v>
      </c>
    </row>
    <row r="298" spans="1:12" x14ac:dyDescent="0.2">
      <c r="A298" s="18"/>
      <c r="B298" s="18"/>
      <c r="C298" s="18"/>
      <c r="D298" s="18" t="s">
        <v>185</v>
      </c>
      <c r="E298" s="20">
        <v>619000</v>
      </c>
      <c r="F298" s="20">
        <v>0</v>
      </c>
      <c r="G298" s="20">
        <v>619000</v>
      </c>
      <c r="H298" s="20">
        <v>515056.51</v>
      </c>
      <c r="I298" s="20">
        <v>488138.43000000005</v>
      </c>
      <c r="J298" s="20">
        <v>147205.38</v>
      </c>
      <c r="K298" s="20">
        <v>136737.59</v>
      </c>
      <c r="L298" s="21">
        <v>0.23781159935379645</v>
      </c>
    </row>
    <row r="299" spans="1:12" x14ac:dyDescent="0.2">
      <c r="A299" s="18"/>
      <c r="B299" s="18"/>
      <c r="C299" s="18"/>
      <c r="D299" s="18" t="s">
        <v>327</v>
      </c>
      <c r="E299" s="20">
        <v>15031868</v>
      </c>
      <c r="F299" s="20">
        <v>-309156.2</v>
      </c>
      <c r="G299" s="20">
        <v>14722711.800000001</v>
      </c>
      <c r="H299" s="20">
        <v>14531711.800000001</v>
      </c>
      <c r="I299" s="20">
        <v>14531711.800000001</v>
      </c>
      <c r="J299" s="20">
        <v>6097500</v>
      </c>
      <c r="K299" s="20">
        <v>6092500</v>
      </c>
      <c r="L299" s="21">
        <v>0.41415603883518248</v>
      </c>
    </row>
    <row r="300" spans="1:12" x14ac:dyDescent="0.2">
      <c r="A300" s="18"/>
      <c r="B300" s="18"/>
      <c r="C300" s="18"/>
      <c r="D300" s="18" t="s">
        <v>328</v>
      </c>
      <c r="E300" s="20">
        <v>100000</v>
      </c>
      <c r="F300" s="20">
        <v>78003.02</v>
      </c>
      <c r="G300" s="20">
        <v>178003.02000000002</v>
      </c>
      <c r="H300" s="20">
        <v>93003.02</v>
      </c>
      <c r="I300" s="20">
        <v>93003.02</v>
      </c>
      <c r="J300" s="20">
        <v>17136.02</v>
      </c>
      <c r="K300" s="20">
        <v>17136.02</v>
      </c>
      <c r="L300" s="21">
        <v>9.6268141967478973E-2</v>
      </c>
    </row>
    <row r="301" spans="1:12" x14ac:dyDescent="0.2">
      <c r="A301" s="18"/>
      <c r="B301" s="18"/>
      <c r="C301" s="18"/>
      <c r="D301" s="18" t="s">
        <v>330</v>
      </c>
      <c r="E301" s="20">
        <v>190000</v>
      </c>
      <c r="F301" s="20">
        <v>15000</v>
      </c>
      <c r="G301" s="20">
        <v>205000</v>
      </c>
      <c r="H301" s="20">
        <v>0</v>
      </c>
      <c r="I301" s="20">
        <v>0</v>
      </c>
      <c r="J301" s="20">
        <v>0</v>
      </c>
      <c r="K301" s="20">
        <v>0</v>
      </c>
      <c r="L301" s="21">
        <v>0</v>
      </c>
    </row>
    <row r="302" spans="1:12" x14ac:dyDescent="0.2">
      <c r="A302" s="18"/>
      <c r="B302" s="18"/>
      <c r="C302" s="18" t="s">
        <v>297</v>
      </c>
      <c r="D302" s="18"/>
      <c r="E302" s="20">
        <v>16203827</v>
      </c>
      <c r="F302" s="20">
        <v>-280153.18</v>
      </c>
      <c r="G302" s="20">
        <v>15923673.82</v>
      </c>
      <c r="H302" s="20">
        <v>15321510.58</v>
      </c>
      <c r="I302" s="20">
        <v>15294592.5</v>
      </c>
      <c r="J302" s="20">
        <v>6345394.1599999992</v>
      </c>
      <c r="K302" s="20">
        <v>6329926.3699999992</v>
      </c>
      <c r="L302" s="21">
        <v>0.3984880770435173</v>
      </c>
    </row>
    <row r="303" spans="1:12" x14ac:dyDescent="0.2">
      <c r="A303" s="18"/>
      <c r="B303" s="18" t="s">
        <v>121</v>
      </c>
      <c r="C303" s="18"/>
      <c r="D303" s="18"/>
      <c r="E303" s="20">
        <v>16203827</v>
      </c>
      <c r="F303" s="20">
        <v>-280153.18</v>
      </c>
      <c r="G303" s="20">
        <v>15923673.82</v>
      </c>
      <c r="H303" s="20">
        <v>15321510.58</v>
      </c>
      <c r="I303" s="20">
        <v>15294592.5</v>
      </c>
      <c r="J303" s="20">
        <v>6345394.1599999992</v>
      </c>
      <c r="K303" s="20">
        <v>6329926.3699999992</v>
      </c>
      <c r="L303" s="21">
        <v>0.3984880770435173</v>
      </c>
    </row>
    <row r="304" spans="1:12" x14ac:dyDescent="0.2">
      <c r="A304" s="18"/>
      <c r="B304" s="18" t="s">
        <v>63</v>
      </c>
      <c r="C304" s="18" t="s">
        <v>189</v>
      </c>
      <c r="D304" s="18" t="s">
        <v>185</v>
      </c>
      <c r="E304" s="20">
        <v>172250</v>
      </c>
      <c r="F304" s="20">
        <v>0</v>
      </c>
      <c r="G304" s="20">
        <v>172250</v>
      </c>
      <c r="H304" s="20">
        <v>99267.33</v>
      </c>
      <c r="I304" s="20">
        <v>96017.33</v>
      </c>
      <c r="J304" s="20">
        <v>9073.7000000000007</v>
      </c>
      <c r="K304" s="20">
        <v>9073.7000000000007</v>
      </c>
      <c r="L304" s="21">
        <v>5.2677503628447031E-2</v>
      </c>
    </row>
    <row r="305" spans="1:12" x14ac:dyDescent="0.2">
      <c r="A305" s="18"/>
      <c r="B305" s="18"/>
      <c r="C305" s="18"/>
      <c r="D305" s="18" t="s">
        <v>327</v>
      </c>
      <c r="E305" s="20">
        <v>4883000</v>
      </c>
      <c r="F305" s="20">
        <v>0</v>
      </c>
      <c r="G305" s="20">
        <v>4883000</v>
      </c>
      <c r="H305" s="20">
        <v>0</v>
      </c>
      <c r="I305" s="20">
        <v>0</v>
      </c>
      <c r="J305" s="20">
        <v>0</v>
      </c>
      <c r="K305" s="20">
        <v>0</v>
      </c>
      <c r="L305" s="21">
        <v>0</v>
      </c>
    </row>
    <row r="306" spans="1:12" x14ac:dyDescent="0.2">
      <c r="A306" s="18"/>
      <c r="B306" s="18"/>
      <c r="C306" s="18" t="s">
        <v>190</v>
      </c>
      <c r="D306" s="18"/>
      <c r="E306" s="20">
        <v>5055250</v>
      </c>
      <c r="F306" s="20">
        <v>0</v>
      </c>
      <c r="G306" s="20">
        <v>5055250</v>
      </c>
      <c r="H306" s="20">
        <v>99267.33</v>
      </c>
      <c r="I306" s="20">
        <v>96017.33</v>
      </c>
      <c r="J306" s="20">
        <v>9073.7000000000007</v>
      </c>
      <c r="K306" s="20">
        <v>9073.7000000000007</v>
      </c>
      <c r="L306" s="21">
        <v>1.7949062855447308E-3</v>
      </c>
    </row>
    <row r="307" spans="1:12" x14ac:dyDescent="0.2">
      <c r="A307" s="18"/>
      <c r="B307" s="18" t="s">
        <v>191</v>
      </c>
      <c r="C307" s="18"/>
      <c r="D307" s="18"/>
      <c r="E307" s="20">
        <v>5055250</v>
      </c>
      <c r="F307" s="20">
        <v>0</v>
      </c>
      <c r="G307" s="20">
        <v>5055250</v>
      </c>
      <c r="H307" s="20">
        <v>99267.33</v>
      </c>
      <c r="I307" s="20">
        <v>96017.33</v>
      </c>
      <c r="J307" s="20">
        <v>9073.7000000000007</v>
      </c>
      <c r="K307" s="20">
        <v>9073.7000000000007</v>
      </c>
      <c r="L307" s="21">
        <v>1.7949062855447308E-3</v>
      </c>
    </row>
    <row r="308" spans="1:12" x14ac:dyDescent="0.2">
      <c r="A308" s="18" t="s">
        <v>79</v>
      </c>
      <c r="B308" s="18"/>
      <c r="C308" s="18"/>
      <c r="D308" s="18"/>
      <c r="E308" s="20">
        <v>21829831</v>
      </c>
      <c r="F308" s="20">
        <v>-229153.18</v>
      </c>
      <c r="G308" s="20">
        <v>21600677.82</v>
      </c>
      <c r="H308" s="20">
        <v>15879446.810000001</v>
      </c>
      <c r="I308" s="20">
        <v>15849278.73</v>
      </c>
      <c r="J308" s="20">
        <v>6574864.25</v>
      </c>
      <c r="K308" s="20">
        <v>6559396.46</v>
      </c>
      <c r="L308" s="21">
        <v>0.30438231173988223</v>
      </c>
    </row>
    <row r="309" spans="1:12" x14ac:dyDescent="0.2">
      <c r="A309" s="18" t="s">
        <v>369</v>
      </c>
      <c r="B309" s="18" t="s">
        <v>62</v>
      </c>
      <c r="C309" s="18" t="s">
        <v>296</v>
      </c>
      <c r="D309" s="18" t="s">
        <v>328</v>
      </c>
      <c r="E309" s="20">
        <v>3106691</v>
      </c>
      <c r="F309" s="20">
        <v>0</v>
      </c>
      <c r="G309" s="20">
        <v>3106691</v>
      </c>
      <c r="H309" s="20">
        <v>0</v>
      </c>
      <c r="I309" s="20">
        <v>0</v>
      </c>
      <c r="J309" s="20">
        <v>0</v>
      </c>
      <c r="K309" s="20">
        <v>0</v>
      </c>
      <c r="L309" s="21">
        <v>0</v>
      </c>
    </row>
    <row r="310" spans="1:12" x14ac:dyDescent="0.2">
      <c r="A310" s="18"/>
      <c r="B310" s="18"/>
      <c r="C310" s="18" t="s">
        <v>297</v>
      </c>
      <c r="D310" s="18"/>
      <c r="E310" s="20">
        <v>3106691</v>
      </c>
      <c r="F310" s="20">
        <v>0</v>
      </c>
      <c r="G310" s="20">
        <v>3106691</v>
      </c>
      <c r="H310" s="20">
        <v>0</v>
      </c>
      <c r="I310" s="20">
        <v>0</v>
      </c>
      <c r="J310" s="20">
        <v>0</v>
      </c>
      <c r="K310" s="20">
        <v>0</v>
      </c>
      <c r="L310" s="21">
        <v>0</v>
      </c>
    </row>
    <row r="311" spans="1:12" x14ac:dyDescent="0.2">
      <c r="A311" s="18"/>
      <c r="B311" s="18" t="s">
        <v>121</v>
      </c>
      <c r="C311" s="18"/>
      <c r="D311" s="18"/>
      <c r="E311" s="20">
        <v>3106691</v>
      </c>
      <c r="F311" s="20">
        <v>0</v>
      </c>
      <c r="G311" s="20">
        <v>3106691</v>
      </c>
      <c r="H311" s="20">
        <v>0</v>
      </c>
      <c r="I311" s="20">
        <v>0</v>
      </c>
      <c r="J311" s="20">
        <v>0</v>
      </c>
      <c r="K311" s="20">
        <v>0</v>
      </c>
      <c r="L311" s="21">
        <v>0</v>
      </c>
    </row>
    <row r="312" spans="1:12" x14ac:dyDescent="0.2">
      <c r="A312" s="18"/>
      <c r="B312" s="18" t="s">
        <v>63</v>
      </c>
      <c r="C312" s="18" t="s">
        <v>189</v>
      </c>
      <c r="D312" s="18" t="s">
        <v>328</v>
      </c>
      <c r="E312" s="20">
        <v>200000</v>
      </c>
      <c r="F312" s="20">
        <v>0</v>
      </c>
      <c r="G312" s="20">
        <v>200000</v>
      </c>
      <c r="H312" s="20">
        <v>0</v>
      </c>
      <c r="I312" s="20">
        <v>0</v>
      </c>
      <c r="J312" s="20">
        <v>0</v>
      </c>
      <c r="K312" s="20">
        <v>0</v>
      </c>
      <c r="L312" s="21">
        <v>0</v>
      </c>
    </row>
    <row r="313" spans="1:12" x14ac:dyDescent="0.2">
      <c r="A313" s="18"/>
      <c r="B313" s="18"/>
      <c r="C313" s="18" t="s">
        <v>190</v>
      </c>
      <c r="D313" s="18"/>
      <c r="E313" s="20">
        <v>200000</v>
      </c>
      <c r="F313" s="20">
        <v>0</v>
      </c>
      <c r="G313" s="20">
        <v>200000</v>
      </c>
      <c r="H313" s="20">
        <v>0</v>
      </c>
      <c r="I313" s="20">
        <v>0</v>
      </c>
      <c r="J313" s="20">
        <v>0</v>
      </c>
      <c r="K313" s="20">
        <v>0</v>
      </c>
      <c r="L313" s="21">
        <v>0</v>
      </c>
    </row>
    <row r="314" spans="1:12" x14ac:dyDescent="0.2">
      <c r="A314" s="18"/>
      <c r="B314" s="18" t="s">
        <v>191</v>
      </c>
      <c r="C314" s="18"/>
      <c r="D314" s="18"/>
      <c r="E314" s="20">
        <v>200000</v>
      </c>
      <c r="F314" s="20">
        <v>0</v>
      </c>
      <c r="G314" s="20">
        <v>200000</v>
      </c>
      <c r="H314" s="20">
        <v>0</v>
      </c>
      <c r="I314" s="20">
        <v>0</v>
      </c>
      <c r="J314" s="20">
        <v>0</v>
      </c>
      <c r="K314" s="20">
        <v>0</v>
      </c>
      <c r="L314" s="21">
        <v>0</v>
      </c>
    </row>
    <row r="315" spans="1:12" x14ac:dyDescent="0.2">
      <c r="A315" s="18" t="s">
        <v>376</v>
      </c>
      <c r="B315" s="18"/>
      <c r="C315" s="18"/>
      <c r="D315" s="18"/>
      <c r="E315" s="20">
        <v>3306691</v>
      </c>
      <c r="F315" s="20">
        <v>0</v>
      </c>
      <c r="G315" s="20">
        <v>3306691</v>
      </c>
      <c r="H315" s="20">
        <v>0</v>
      </c>
      <c r="I315" s="20">
        <v>0</v>
      </c>
      <c r="J315" s="20">
        <v>0</v>
      </c>
      <c r="K315" s="20">
        <v>0</v>
      </c>
      <c r="L315" s="21">
        <v>0</v>
      </c>
    </row>
    <row r="316" spans="1:12" x14ac:dyDescent="0.2">
      <c r="A316" s="18" t="s">
        <v>64</v>
      </c>
      <c r="B316" s="18" t="s">
        <v>65</v>
      </c>
      <c r="C316" s="18" t="s">
        <v>298</v>
      </c>
      <c r="D316" s="18" t="s">
        <v>326</v>
      </c>
      <c r="E316" s="20">
        <v>5400984</v>
      </c>
      <c r="F316" s="20">
        <v>940000</v>
      </c>
      <c r="G316" s="20">
        <v>6340984</v>
      </c>
      <c r="H316" s="20">
        <v>5518920.71</v>
      </c>
      <c r="I316" s="20">
        <v>5518920.71</v>
      </c>
      <c r="J316" s="20">
        <v>3090076.5700000003</v>
      </c>
      <c r="K316" s="20">
        <v>3090076.5700000003</v>
      </c>
      <c r="L316" s="21">
        <v>0.48731814652110783</v>
      </c>
    </row>
    <row r="317" spans="1:12" x14ac:dyDescent="0.2">
      <c r="A317" s="18"/>
      <c r="B317" s="18"/>
      <c r="C317" s="18"/>
      <c r="D317" s="18" t="s">
        <v>185</v>
      </c>
      <c r="E317" s="20">
        <v>20884000</v>
      </c>
      <c r="F317" s="20">
        <v>1750000</v>
      </c>
      <c r="G317" s="20">
        <v>22634000</v>
      </c>
      <c r="H317" s="20">
        <v>16073635.65</v>
      </c>
      <c r="I317" s="20">
        <v>15992120.549999999</v>
      </c>
      <c r="J317" s="20">
        <v>6926013.5200000005</v>
      </c>
      <c r="K317" s="20">
        <v>6925353.0200000005</v>
      </c>
      <c r="L317" s="21">
        <v>0.30600042060616772</v>
      </c>
    </row>
    <row r="318" spans="1:12" x14ac:dyDescent="0.2">
      <c r="A318" s="18"/>
      <c r="B318" s="18"/>
      <c r="C318" s="18"/>
      <c r="D318" s="18" t="s">
        <v>327</v>
      </c>
      <c r="E318" s="20">
        <v>2393460</v>
      </c>
      <c r="F318" s="20">
        <v>0</v>
      </c>
      <c r="G318" s="20">
        <v>2393460</v>
      </c>
      <c r="H318" s="20">
        <v>2366460</v>
      </c>
      <c r="I318" s="20">
        <v>1311237.26</v>
      </c>
      <c r="J318" s="20">
        <v>1311237.26</v>
      </c>
      <c r="K318" s="20">
        <v>1295513.8899999999</v>
      </c>
      <c r="L318" s="21">
        <v>0.54784172703951606</v>
      </c>
    </row>
    <row r="319" spans="1:12" x14ac:dyDescent="0.2">
      <c r="A319" s="18"/>
      <c r="B319" s="18"/>
      <c r="C319" s="18"/>
      <c r="D319" s="18" t="s">
        <v>328</v>
      </c>
      <c r="E319" s="20">
        <v>20619</v>
      </c>
      <c r="F319" s="20">
        <v>62700.72</v>
      </c>
      <c r="G319" s="20">
        <v>83319.72</v>
      </c>
      <c r="H319" s="20">
        <v>25187.760000000002</v>
      </c>
      <c r="I319" s="20">
        <v>25187.760000000002</v>
      </c>
      <c r="J319" s="20">
        <v>25187.760000000002</v>
      </c>
      <c r="K319" s="20">
        <v>25187.760000000002</v>
      </c>
      <c r="L319" s="21">
        <v>0.30230250413707588</v>
      </c>
    </row>
    <row r="320" spans="1:12" x14ac:dyDescent="0.2">
      <c r="A320" s="18"/>
      <c r="B320" s="18"/>
      <c r="C320" s="18" t="s">
        <v>299</v>
      </c>
      <c r="D320" s="18"/>
      <c r="E320" s="20">
        <v>28699063</v>
      </c>
      <c r="F320" s="20">
        <v>2752700.72</v>
      </c>
      <c r="G320" s="20">
        <v>31451763.719999999</v>
      </c>
      <c r="H320" s="20">
        <v>23984204.120000001</v>
      </c>
      <c r="I320" s="20">
        <v>22847466.280000001</v>
      </c>
      <c r="J320" s="20">
        <v>11352515.109999999</v>
      </c>
      <c r="K320" s="20">
        <v>11336131.24</v>
      </c>
      <c r="L320" s="21">
        <v>0.3609500316442032</v>
      </c>
    </row>
    <row r="321" spans="1:12" x14ac:dyDescent="0.2">
      <c r="A321" s="18"/>
      <c r="B321" s="18" t="s">
        <v>122</v>
      </c>
      <c r="C321" s="18"/>
      <c r="D321" s="18"/>
      <c r="E321" s="20">
        <v>28699063</v>
      </c>
      <c r="F321" s="20">
        <v>2752700.72</v>
      </c>
      <c r="G321" s="20">
        <v>31451763.719999999</v>
      </c>
      <c r="H321" s="20">
        <v>23984204.120000001</v>
      </c>
      <c r="I321" s="20">
        <v>22847466.280000001</v>
      </c>
      <c r="J321" s="20">
        <v>11352515.109999999</v>
      </c>
      <c r="K321" s="20">
        <v>11336131.24</v>
      </c>
      <c r="L321" s="21">
        <v>0.3609500316442032</v>
      </c>
    </row>
    <row r="322" spans="1:12" x14ac:dyDescent="0.2">
      <c r="A322" s="18"/>
      <c r="B322" s="18" t="s">
        <v>66</v>
      </c>
      <c r="C322" s="18" t="s">
        <v>300</v>
      </c>
      <c r="D322" s="18" t="s">
        <v>326</v>
      </c>
      <c r="E322" s="20">
        <v>1629276</v>
      </c>
      <c r="F322" s="20">
        <v>-10000</v>
      </c>
      <c r="G322" s="20">
        <v>1619276</v>
      </c>
      <c r="H322" s="20">
        <v>1476554.9699999997</v>
      </c>
      <c r="I322" s="20">
        <v>1476554.9699999997</v>
      </c>
      <c r="J322" s="20">
        <v>722392.64</v>
      </c>
      <c r="K322" s="20">
        <v>722392.64</v>
      </c>
      <c r="L322" s="21">
        <v>0.44612076014218699</v>
      </c>
    </row>
    <row r="323" spans="1:12" x14ac:dyDescent="0.2">
      <c r="A323" s="18"/>
      <c r="B323" s="18"/>
      <c r="C323" s="18"/>
      <c r="D323" s="18" t="s">
        <v>185</v>
      </c>
      <c r="E323" s="20">
        <v>3811710</v>
      </c>
      <c r="F323" s="20">
        <v>0</v>
      </c>
      <c r="G323" s="20">
        <v>3811710</v>
      </c>
      <c r="H323" s="20">
        <v>3431919.56</v>
      </c>
      <c r="I323" s="20">
        <v>3152839.3300000005</v>
      </c>
      <c r="J323" s="20">
        <v>1220343.22</v>
      </c>
      <c r="K323" s="20">
        <v>1144214.3</v>
      </c>
      <c r="L323" s="21">
        <v>0.32015636551573967</v>
      </c>
    </row>
    <row r="324" spans="1:12" x14ac:dyDescent="0.2">
      <c r="A324" s="18"/>
      <c r="B324" s="18"/>
      <c r="C324" s="18"/>
      <c r="D324" s="18" t="s">
        <v>327</v>
      </c>
      <c r="E324" s="20">
        <v>1005675</v>
      </c>
      <c r="F324" s="20">
        <v>0</v>
      </c>
      <c r="G324" s="20">
        <v>1005675</v>
      </c>
      <c r="H324" s="20">
        <v>606480.19999999995</v>
      </c>
      <c r="I324" s="20">
        <v>416813.55</v>
      </c>
      <c r="J324" s="20">
        <v>376813.55</v>
      </c>
      <c r="K324" s="20">
        <v>347963.55</v>
      </c>
      <c r="L324" s="21">
        <v>0.37468720013920997</v>
      </c>
    </row>
    <row r="325" spans="1:12" x14ac:dyDescent="0.2">
      <c r="A325" s="18"/>
      <c r="B325" s="18"/>
      <c r="C325" s="18"/>
      <c r="D325" s="18" t="s">
        <v>328</v>
      </c>
      <c r="E325" s="20">
        <v>0</v>
      </c>
      <c r="F325" s="20">
        <v>1071836.1499999999</v>
      </c>
      <c r="G325" s="20">
        <v>1071836.1499999999</v>
      </c>
      <c r="H325" s="20">
        <v>1009318.0399999999</v>
      </c>
      <c r="I325" s="20">
        <v>1009318.0399999999</v>
      </c>
      <c r="J325" s="20">
        <v>155727.38</v>
      </c>
      <c r="K325" s="20">
        <v>155727.38</v>
      </c>
      <c r="L325" s="21">
        <v>0.14529028527354673</v>
      </c>
    </row>
    <row r="326" spans="1:12" x14ac:dyDescent="0.2">
      <c r="A326" s="18"/>
      <c r="B326" s="18"/>
      <c r="C326" s="18" t="s">
        <v>301</v>
      </c>
      <c r="D326" s="18"/>
      <c r="E326" s="20">
        <v>6446661</v>
      </c>
      <c r="F326" s="20">
        <v>1061836.1499999999</v>
      </c>
      <c r="G326" s="20">
        <v>7508497.1500000004</v>
      </c>
      <c r="H326" s="20">
        <v>6524272.7699999996</v>
      </c>
      <c r="I326" s="20">
        <v>6055525.8900000006</v>
      </c>
      <c r="J326" s="20">
        <v>2475276.7899999996</v>
      </c>
      <c r="K326" s="20">
        <v>2370297.8699999996</v>
      </c>
      <c r="L326" s="21">
        <v>0.3296634120717486</v>
      </c>
    </row>
    <row r="327" spans="1:12" x14ac:dyDescent="0.2">
      <c r="A327" s="18"/>
      <c r="B327" s="18" t="s">
        <v>123</v>
      </c>
      <c r="C327" s="18"/>
      <c r="D327" s="18"/>
      <c r="E327" s="20">
        <v>6446661</v>
      </c>
      <c r="F327" s="20">
        <v>1061836.1499999999</v>
      </c>
      <c r="G327" s="20">
        <v>7508497.1500000004</v>
      </c>
      <c r="H327" s="20">
        <v>6524272.7699999996</v>
      </c>
      <c r="I327" s="20">
        <v>6055525.8900000006</v>
      </c>
      <c r="J327" s="20">
        <v>2475276.7899999996</v>
      </c>
      <c r="K327" s="20">
        <v>2370297.8699999996</v>
      </c>
      <c r="L327" s="21">
        <v>0.3296634120717486</v>
      </c>
    </row>
    <row r="328" spans="1:12" x14ac:dyDescent="0.2">
      <c r="A328" s="18"/>
      <c r="B328" s="18" t="s">
        <v>67</v>
      </c>
      <c r="C328" s="18" t="s">
        <v>302</v>
      </c>
      <c r="D328" s="18" t="s">
        <v>326</v>
      </c>
      <c r="E328" s="20">
        <v>494866</v>
      </c>
      <c r="F328" s="20">
        <v>0</v>
      </c>
      <c r="G328" s="20">
        <v>494866</v>
      </c>
      <c r="H328" s="20">
        <v>494642.60000000003</v>
      </c>
      <c r="I328" s="20">
        <v>494642.60000000003</v>
      </c>
      <c r="J328" s="20">
        <v>267337.53999999998</v>
      </c>
      <c r="K328" s="20">
        <v>267337.53999999998</v>
      </c>
      <c r="L328" s="21">
        <v>0.54022208032073327</v>
      </c>
    </row>
    <row r="329" spans="1:12" x14ac:dyDescent="0.2">
      <c r="A329" s="18"/>
      <c r="B329" s="18"/>
      <c r="C329" s="18"/>
      <c r="D329" s="18" t="s">
        <v>185</v>
      </c>
      <c r="E329" s="20">
        <v>53000</v>
      </c>
      <c r="F329" s="20">
        <v>0</v>
      </c>
      <c r="G329" s="20">
        <v>53000</v>
      </c>
      <c r="H329" s="20">
        <v>43868.869999999995</v>
      </c>
      <c r="I329" s="20">
        <v>43868.869999999995</v>
      </c>
      <c r="J329" s="20">
        <v>9505.5399999999991</v>
      </c>
      <c r="K329" s="20">
        <v>9505.5399999999991</v>
      </c>
      <c r="L329" s="21">
        <v>0.1793498113207547</v>
      </c>
    </row>
    <row r="330" spans="1:12" x14ac:dyDescent="0.2">
      <c r="A330" s="18"/>
      <c r="B330" s="18"/>
      <c r="C330" s="18" t="s">
        <v>303</v>
      </c>
      <c r="D330" s="18"/>
      <c r="E330" s="20">
        <v>547866</v>
      </c>
      <c r="F330" s="20">
        <v>0</v>
      </c>
      <c r="G330" s="20">
        <v>547866</v>
      </c>
      <c r="H330" s="20">
        <v>538511.47</v>
      </c>
      <c r="I330" s="20">
        <v>538511.47</v>
      </c>
      <c r="J330" s="20">
        <v>276843.07999999996</v>
      </c>
      <c r="K330" s="20">
        <v>276843.07999999996</v>
      </c>
      <c r="L330" s="21">
        <v>0.50531166380100234</v>
      </c>
    </row>
    <row r="331" spans="1:12" x14ac:dyDescent="0.2">
      <c r="A331" s="18"/>
      <c r="B331" s="18" t="s">
        <v>124</v>
      </c>
      <c r="C331" s="18"/>
      <c r="D331" s="18"/>
      <c r="E331" s="20">
        <v>547866</v>
      </c>
      <c r="F331" s="20">
        <v>0</v>
      </c>
      <c r="G331" s="20">
        <v>547866</v>
      </c>
      <c r="H331" s="20">
        <v>538511.47</v>
      </c>
      <c r="I331" s="20">
        <v>538511.47</v>
      </c>
      <c r="J331" s="20">
        <v>276843.07999999996</v>
      </c>
      <c r="K331" s="20">
        <v>276843.07999999996</v>
      </c>
      <c r="L331" s="21">
        <v>0.50531166380100234</v>
      </c>
    </row>
    <row r="332" spans="1:12" x14ac:dyDescent="0.2">
      <c r="A332" s="18"/>
      <c r="B332" s="18" t="s">
        <v>68</v>
      </c>
      <c r="C332" s="18" t="s">
        <v>183</v>
      </c>
      <c r="D332" s="18" t="s">
        <v>326</v>
      </c>
      <c r="E332" s="20">
        <v>158273</v>
      </c>
      <c r="F332" s="20">
        <v>537500.66</v>
      </c>
      <c r="G332" s="20">
        <v>695773.66</v>
      </c>
      <c r="H332" s="20">
        <v>600828.86</v>
      </c>
      <c r="I332" s="20">
        <v>600828.86</v>
      </c>
      <c r="J332" s="20">
        <v>294981.40000000002</v>
      </c>
      <c r="K332" s="20">
        <v>294981.40000000002</v>
      </c>
      <c r="L332" s="21">
        <v>0.42396172341447935</v>
      </c>
    </row>
    <row r="333" spans="1:12" x14ac:dyDescent="0.2">
      <c r="A333" s="18"/>
      <c r="B333" s="18"/>
      <c r="C333" s="18"/>
      <c r="D333" s="18" t="s">
        <v>185</v>
      </c>
      <c r="E333" s="20">
        <v>221625</v>
      </c>
      <c r="F333" s="20">
        <v>80409</v>
      </c>
      <c r="G333" s="20">
        <v>302034</v>
      </c>
      <c r="H333" s="20">
        <v>241787.31</v>
      </c>
      <c r="I333" s="20">
        <v>177958.59000000003</v>
      </c>
      <c r="J333" s="20">
        <v>69120.13</v>
      </c>
      <c r="K333" s="20">
        <v>66005.200000000012</v>
      </c>
      <c r="L333" s="21">
        <v>0.22884883821026775</v>
      </c>
    </row>
    <row r="334" spans="1:12" x14ac:dyDescent="0.2">
      <c r="A334" s="18"/>
      <c r="B334" s="18"/>
      <c r="C334" s="18"/>
      <c r="D334" s="18" t="s">
        <v>327</v>
      </c>
      <c r="E334" s="20">
        <v>196882</v>
      </c>
      <c r="F334" s="20">
        <v>0</v>
      </c>
      <c r="G334" s="20">
        <v>196882</v>
      </c>
      <c r="H334" s="20">
        <v>196882</v>
      </c>
      <c r="I334" s="20">
        <v>196882</v>
      </c>
      <c r="J334" s="20">
        <v>196882</v>
      </c>
      <c r="K334" s="20">
        <v>76882</v>
      </c>
      <c r="L334" s="21">
        <v>1</v>
      </c>
    </row>
    <row r="335" spans="1:12" x14ac:dyDescent="0.2">
      <c r="A335" s="18"/>
      <c r="B335" s="18"/>
      <c r="C335" s="18"/>
      <c r="D335" s="18" t="s">
        <v>328</v>
      </c>
      <c r="E335" s="20">
        <v>0</v>
      </c>
      <c r="F335" s="20">
        <v>29200</v>
      </c>
      <c r="G335" s="20">
        <v>29200</v>
      </c>
      <c r="H335" s="20">
        <v>387.2</v>
      </c>
      <c r="I335" s="20">
        <v>387.2</v>
      </c>
      <c r="J335" s="20">
        <v>387.1</v>
      </c>
      <c r="K335" s="20">
        <v>387.1</v>
      </c>
      <c r="L335" s="21">
        <v>1.3256849315068493E-2</v>
      </c>
    </row>
    <row r="336" spans="1:12" x14ac:dyDescent="0.2">
      <c r="A336" s="18"/>
      <c r="B336" s="18"/>
      <c r="C336" s="18" t="s">
        <v>184</v>
      </c>
      <c r="D336" s="18"/>
      <c r="E336" s="20">
        <v>576780</v>
      </c>
      <c r="F336" s="20">
        <v>647109.66</v>
      </c>
      <c r="G336" s="20">
        <v>1223889.6600000001</v>
      </c>
      <c r="H336" s="20">
        <v>1039885.3699999999</v>
      </c>
      <c r="I336" s="20">
        <v>976056.64999999991</v>
      </c>
      <c r="J336" s="20">
        <v>561370.63</v>
      </c>
      <c r="K336" s="20">
        <v>438255.7</v>
      </c>
      <c r="L336" s="21">
        <v>0.45867748404705039</v>
      </c>
    </row>
    <row r="337" spans="1:12" x14ac:dyDescent="0.2">
      <c r="A337" s="18"/>
      <c r="B337" s="18" t="s">
        <v>125</v>
      </c>
      <c r="C337" s="18"/>
      <c r="D337" s="18"/>
      <c r="E337" s="20">
        <v>576780</v>
      </c>
      <c r="F337" s="20">
        <v>647109.66</v>
      </c>
      <c r="G337" s="20">
        <v>1223889.6600000001</v>
      </c>
      <c r="H337" s="20">
        <v>1039885.3699999999</v>
      </c>
      <c r="I337" s="20">
        <v>976056.64999999991</v>
      </c>
      <c r="J337" s="20">
        <v>561370.63</v>
      </c>
      <c r="K337" s="20">
        <v>438255.7</v>
      </c>
      <c r="L337" s="21">
        <v>0.45867748404705039</v>
      </c>
    </row>
    <row r="338" spans="1:12" x14ac:dyDescent="0.2">
      <c r="A338" s="18"/>
      <c r="B338" s="18" t="s">
        <v>198</v>
      </c>
      <c r="C338" s="18" t="s">
        <v>304</v>
      </c>
      <c r="D338" s="18" t="s">
        <v>326</v>
      </c>
      <c r="E338" s="20">
        <v>10000</v>
      </c>
      <c r="F338" s="20">
        <v>0</v>
      </c>
      <c r="G338" s="20">
        <v>10000</v>
      </c>
      <c r="H338" s="20">
        <v>251859.4</v>
      </c>
      <c r="I338" s="20">
        <v>251859.4</v>
      </c>
      <c r="J338" s="20">
        <v>71026.38</v>
      </c>
      <c r="K338" s="20">
        <v>71026.38</v>
      </c>
      <c r="L338" s="21">
        <v>7.1026380000000007</v>
      </c>
    </row>
    <row r="339" spans="1:12" x14ac:dyDescent="0.2">
      <c r="A339" s="18"/>
      <c r="B339" s="18"/>
      <c r="C339" s="18"/>
      <c r="D339" s="18" t="s">
        <v>185</v>
      </c>
      <c r="E339" s="20">
        <v>273400</v>
      </c>
      <c r="F339" s="20">
        <v>0</v>
      </c>
      <c r="G339" s="20">
        <v>273400</v>
      </c>
      <c r="H339" s="20">
        <v>72750.23000000001</v>
      </c>
      <c r="I339" s="20">
        <v>72750.23000000001</v>
      </c>
      <c r="J339" s="20">
        <v>60664.03</v>
      </c>
      <c r="K339" s="20">
        <v>58162.350000000006</v>
      </c>
      <c r="L339" s="21">
        <v>0.22188745427944404</v>
      </c>
    </row>
    <row r="340" spans="1:12" x14ac:dyDescent="0.2">
      <c r="A340" s="18"/>
      <c r="B340" s="18"/>
      <c r="C340" s="18"/>
      <c r="D340" s="18" t="s">
        <v>327</v>
      </c>
      <c r="E340" s="20">
        <v>112000</v>
      </c>
      <c r="F340" s="20">
        <v>0</v>
      </c>
      <c r="G340" s="20">
        <v>112000</v>
      </c>
      <c r="H340" s="20">
        <v>24000</v>
      </c>
      <c r="I340" s="20">
        <v>12000</v>
      </c>
      <c r="J340" s="20">
        <v>12000</v>
      </c>
      <c r="K340" s="20">
        <v>12000</v>
      </c>
      <c r="L340" s="21">
        <v>0.10714285714285714</v>
      </c>
    </row>
    <row r="341" spans="1:12" x14ac:dyDescent="0.2">
      <c r="A341" s="18"/>
      <c r="B341" s="18"/>
      <c r="C341" s="18" t="s">
        <v>305</v>
      </c>
      <c r="D341" s="18"/>
      <c r="E341" s="20">
        <v>395400</v>
      </c>
      <c r="F341" s="20">
        <v>0</v>
      </c>
      <c r="G341" s="20">
        <v>395400</v>
      </c>
      <c r="H341" s="20">
        <v>348609.63</v>
      </c>
      <c r="I341" s="20">
        <v>336609.63</v>
      </c>
      <c r="J341" s="20">
        <v>143690.41</v>
      </c>
      <c r="K341" s="20">
        <v>141188.73000000001</v>
      </c>
      <c r="L341" s="21">
        <v>0.3634051846231664</v>
      </c>
    </row>
    <row r="342" spans="1:12" x14ac:dyDescent="0.2">
      <c r="A342" s="18"/>
      <c r="B342" s="18" t="s">
        <v>306</v>
      </c>
      <c r="C342" s="18"/>
      <c r="D342" s="18"/>
      <c r="E342" s="20">
        <v>395400</v>
      </c>
      <c r="F342" s="20">
        <v>0</v>
      </c>
      <c r="G342" s="20">
        <v>395400</v>
      </c>
      <c r="H342" s="20">
        <v>348609.63</v>
      </c>
      <c r="I342" s="20">
        <v>336609.63</v>
      </c>
      <c r="J342" s="20">
        <v>143690.41</v>
      </c>
      <c r="K342" s="20">
        <v>141188.73000000001</v>
      </c>
      <c r="L342" s="21">
        <v>0.3634051846231664</v>
      </c>
    </row>
    <row r="343" spans="1:12" x14ac:dyDescent="0.2">
      <c r="A343" s="18" t="s">
        <v>80</v>
      </c>
      <c r="B343" s="18"/>
      <c r="C343" s="18"/>
      <c r="D343" s="18"/>
      <c r="E343" s="20">
        <v>36665770</v>
      </c>
      <c r="F343" s="20">
        <v>4461646.53</v>
      </c>
      <c r="G343" s="20">
        <v>41127416.529999994</v>
      </c>
      <c r="H343" s="20">
        <v>32435483.359999996</v>
      </c>
      <c r="I343" s="20">
        <v>30754169.920000002</v>
      </c>
      <c r="J343" s="20">
        <v>14809696.020000001</v>
      </c>
      <c r="K343" s="20">
        <v>14562716.620000001</v>
      </c>
      <c r="L343" s="21">
        <v>0.36009302965084616</v>
      </c>
    </row>
    <row r="344" spans="1:12" x14ac:dyDescent="0.2">
      <c r="A344" s="18" t="s">
        <v>352</v>
      </c>
      <c r="B344" s="18" t="s">
        <v>66</v>
      </c>
      <c r="C344" s="18" t="s">
        <v>300</v>
      </c>
      <c r="D344" s="18" t="s">
        <v>328</v>
      </c>
      <c r="E344" s="20">
        <v>167605</v>
      </c>
      <c r="F344" s="20">
        <v>232435.71</v>
      </c>
      <c r="G344" s="20">
        <v>400040.70999999996</v>
      </c>
      <c r="H344" s="20">
        <v>400037.5</v>
      </c>
      <c r="I344" s="20">
        <v>400037.5</v>
      </c>
      <c r="J344" s="20">
        <v>0</v>
      </c>
      <c r="K344" s="20">
        <v>0</v>
      </c>
      <c r="L344" s="21">
        <v>0</v>
      </c>
    </row>
    <row r="345" spans="1:12" x14ac:dyDescent="0.2">
      <c r="A345" s="18"/>
      <c r="B345" s="18"/>
      <c r="C345" s="18" t="s">
        <v>301</v>
      </c>
      <c r="D345" s="18"/>
      <c r="E345" s="20">
        <v>167605</v>
      </c>
      <c r="F345" s="20">
        <v>232435.71</v>
      </c>
      <c r="G345" s="20">
        <v>400040.70999999996</v>
      </c>
      <c r="H345" s="20">
        <v>400037.5</v>
      </c>
      <c r="I345" s="20">
        <v>400037.5</v>
      </c>
      <c r="J345" s="20">
        <v>0</v>
      </c>
      <c r="K345" s="20">
        <v>0</v>
      </c>
      <c r="L345" s="21">
        <v>0</v>
      </c>
    </row>
    <row r="346" spans="1:12" x14ac:dyDescent="0.2">
      <c r="A346" s="18"/>
      <c r="B346" s="18" t="s">
        <v>123</v>
      </c>
      <c r="C346" s="18"/>
      <c r="D346" s="18"/>
      <c r="E346" s="20">
        <v>167605</v>
      </c>
      <c r="F346" s="20">
        <v>232435.71</v>
      </c>
      <c r="G346" s="20">
        <v>400040.70999999996</v>
      </c>
      <c r="H346" s="20">
        <v>400037.5</v>
      </c>
      <c r="I346" s="20">
        <v>400037.5</v>
      </c>
      <c r="J346" s="20">
        <v>0</v>
      </c>
      <c r="K346" s="20">
        <v>0</v>
      </c>
      <c r="L346" s="21">
        <v>0</v>
      </c>
    </row>
    <row r="347" spans="1:12" x14ac:dyDescent="0.2">
      <c r="A347" s="18"/>
      <c r="B347" s="18" t="s">
        <v>67</v>
      </c>
      <c r="C347" s="18" t="s">
        <v>302</v>
      </c>
      <c r="D347" s="18" t="s">
        <v>328</v>
      </c>
      <c r="E347" s="20">
        <v>469610</v>
      </c>
      <c r="F347" s="20">
        <v>398841.49</v>
      </c>
      <c r="G347" s="20">
        <v>868451.49</v>
      </c>
      <c r="H347" s="20">
        <v>868448.59</v>
      </c>
      <c r="I347" s="20">
        <v>868448.59</v>
      </c>
      <c r="J347" s="20">
        <v>285014.59000000003</v>
      </c>
      <c r="K347" s="20">
        <v>285014.59000000003</v>
      </c>
      <c r="L347" s="21">
        <v>0.32818711612781049</v>
      </c>
    </row>
    <row r="348" spans="1:12" x14ac:dyDescent="0.2">
      <c r="A348" s="18"/>
      <c r="B348" s="18"/>
      <c r="C348" s="18" t="s">
        <v>303</v>
      </c>
      <c r="D348" s="18"/>
      <c r="E348" s="20">
        <v>469610</v>
      </c>
      <c r="F348" s="20">
        <v>398841.49</v>
      </c>
      <c r="G348" s="20">
        <v>868451.49</v>
      </c>
      <c r="H348" s="20">
        <v>868448.59</v>
      </c>
      <c r="I348" s="20">
        <v>868448.59</v>
      </c>
      <c r="J348" s="20">
        <v>285014.59000000003</v>
      </c>
      <c r="K348" s="20">
        <v>285014.59000000003</v>
      </c>
      <c r="L348" s="21">
        <v>0.32818711612781049</v>
      </c>
    </row>
    <row r="349" spans="1:12" x14ac:dyDescent="0.2">
      <c r="A349" s="18"/>
      <c r="B349" s="18" t="s">
        <v>124</v>
      </c>
      <c r="C349" s="18"/>
      <c r="D349" s="18"/>
      <c r="E349" s="20">
        <v>469610</v>
      </c>
      <c r="F349" s="20">
        <v>398841.49</v>
      </c>
      <c r="G349" s="20">
        <v>868451.49</v>
      </c>
      <c r="H349" s="20">
        <v>868448.59</v>
      </c>
      <c r="I349" s="20">
        <v>868448.59</v>
      </c>
      <c r="J349" s="20">
        <v>285014.59000000003</v>
      </c>
      <c r="K349" s="20">
        <v>285014.59000000003</v>
      </c>
      <c r="L349" s="21">
        <v>0.32818711612781049</v>
      </c>
    </row>
    <row r="350" spans="1:12" x14ac:dyDescent="0.2">
      <c r="A350" s="18" t="s">
        <v>356</v>
      </c>
      <c r="B350" s="18"/>
      <c r="C350" s="18"/>
      <c r="D350" s="18"/>
      <c r="E350" s="20">
        <v>637215</v>
      </c>
      <c r="F350" s="20">
        <v>631277.19999999995</v>
      </c>
      <c r="G350" s="20">
        <v>1268492.2</v>
      </c>
      <c r="H350" s="20">
        <v>1268486.0899999999</v>
      </c>
      <c r="I350" s="20">
        <v>1268486.0899999999</v>
      </c>
      <c r="J350" s="20">
        <v>285014.59000000003</v>
      </c>
      <c r="K350" s="20">
        <v>285014.59000000003</v>
      </c>
      <c r="L350" s="21">
        <v>0.2246876961482302</v>
      </c>
    </row>
    <row r="351" spans="1:12" x14ac:dyDescent="0.2">
      <c r="A351" s="18" t="s">
        <v>199</v>
      </c>
      <c r="B351" s="18" t="s">
        <v>55</v>
      </c>
      <c r="C351" s="18" t="s">
        <v>177</v>
      </c>
      <c r="D351" s="18" t="s">
        <v>326</v>
      </c>
      <c r="E351" s="20">
        <v>23114962</v>
      </c>
      <c r="F351" s="20">
        <v>-999000</v>
      </c>
      <c r="G351" s="20">
        <v>22115962</v>
      </c>
      <c r="H351" s="20">
        <v>18335457.829999998</v>
      </c>
      <c r="I351" s="20">
        <v>18209921.829999998</v>
      </c>
      <c r="J351" s="20">
        <v>10818501.299999997</v>
      </c>
      <c r="K351" s="20">
        <v>10818501.299999997</v>
      </c>
      <c r="L351" s="21">
        <v>0.48917163540071179</v>
      </c>
    </row>
    <row r="352" spans="1:12" x14ac:dyDescent="0.2">
      <c r="A352" s="18"/>
      <c r="B352" s="18"/>
      <c r="C352" s="18"/>
      <c r="D352" s="18" t="s">
        <v>185</v>
      </c>
      <c r="E352" s="20">
        <v>3093000</v>
      </c>
      <c r="F352" s="20">
        <v>0</v>
      </c>
      <c r="G352" s="20">
        <v>3093000</v>
      </c>
      <c r="H352" s="20">
        <v>2681143.9099999997</v>
      </c>
      <c r="I352" s="20">
        <v>2629734.2799999998</v>
      </c>
      <c r="J352" s="20">
        <v>989444.42</v>
      </c>
      <c r="K352" s="20">
        <v>866681.91</v>
      </c>
      <c r="L352" s="21">
        <v>0.31989796960879407</v>
      </c>
    </row>
    <row r="353" spans="1:12" x14ac:dyDescent="0.2">
      <c r="A353" s="18"/>
      <c r="B353" s="18"/>
      <c r="C353" s="18"/>
      <c r="D353" s="18" t="s">
        <v>327</v>
      </c>
      <c r="E353" s="20">
        <v>3500</v>
      </c>
      <c r="F353" s="20">
        <v>0</v>
      </c>
      <c r="G353" s="20">
        <v>3500</v>
      </c>
      <c r="H353" s="20">
        <v>0</v>
      </c>
      <c r="I353" s="20">
        <v>0</v>
      </c>
      <c r="J353" s="20">
        <v>0</v>
      </c>
      <c r="K353" s="20">
        <v>0</v>
      </c>
      <c r="L353" s="21">
        <v>0</v>
      </c>
    </row>
    <row r="354" spans="1:12" x14ac:dyDescent="0.2">
      <c r="A354" s="18"/>
      <c r="B354" s="18"/>
      <c r="C354" s="18"/>
      <c r="D354" s="18" t="s">
        <v>328</v>
      </c>
      <c r="E354" s="20">
        <v>564483</v>
      </c>
      <c r="F354" s="20">
        <v>622048.66999999993</v>
      </c>
      <c r="G354" s="20">
        <v>1186531.67</v>
      </c>
      <c r="H354" s="20">
        <v>957693.37000000011</v>
      </c>
      <c r="I354" s="20">
        <v>653790.92000000004</v>
      </c>
      <c r="J354" s="20">
        <v>199729.71999999997</v>
      </c>
      <c r="K354" s="20">
        <v>199729.71999999997</v>
      </c>
      <c r="L354" s="21">
        <v>0.16833071130752034</v>
      </c>
    </row>
    <row r="355" spans="1:12" x14ac:dyDescent="0.2">
      <c r="A355" s="18"/>
      <c r="B355" s="18"/>
      <c r="C355" s="18" t="s">
        <v>178</v>
      </c>
      <c r="D355" s="18"/>
      <c r="E355" s="20">
        <v>26775945</v>
      </c>
      <c r="F355" s="20">
        <v>-376951.33000000007</v>
      </c>
      <c r="G355" s="20">
        <v>26398993.670000002</v>
      </c>
      <c r="H355" s="20">
        <v>21974295.109999999</v>
      </c>
      <c r="I355" s="20">
        <v>21493447.030000001</v>
      </c>
      <c r="J355" s="20">
        <v>12007675.439999998</v>
      </c>
      <c r="K355" s="20">
        <v>11884912.929999998</v>
      </c>
      <c r="L355" s="21">
        <v>0.45485352927091316</v>
      </c>
    </row>
    <row r="356" spans="1:12" x14ac:dyDescent="0.2">
      <c r="A356" s="18"/>
      <c r="B356" s="18" t="s">
        <v>116</v>
      </c>
      <c r="C356" s="18"/>
      <c r="D356" s="18"/>
      <c r="E356" s="20">
        <v>26775945</v>
      </c>
      <c r="F356" s="20">
        <v>-376951.33000000007</v>
      </c>
      <c r="G356" s="20">
        <v>26398993.670000002</v>
      </c>
      <c r="H356" s="20">
        <v>21974295.109999999</v>
      </c>
      <c r="I356" s="20">
        <v>21493447.030000001</v>
      </c>
      <c r="J356" s="20">
        <v>12007675.439999998</v>
      </c>
      <c r="K356" s="20">
        <v>11884912.929999998</v>
      </c>
      <c r="L356" s="21">
        <v>0.45485352927091316</v>
      </c>
    </row>
    <row r="357" spans="1:12" x14ac:dyDescent="0.2">
      <c r="A357" s="18"/>
      <c r="B357" s="18" t="s">
        <v>57</v>
      </c>
      <c r="C357" s="18" t="s">
        <v>181</v>
      </c>
      <c r="D357" s="18" t="s">
        <v>326</v>
      </c>
      <c r="E357" s="20">
        <v>55638</v>
      </c>
      <c r="F357" s="20">
        <v>0</v>
      </c>
      <c r="G357" s="20">
        <v>55638</v>
      </c>
      <c r="H357" s="20">
        <v>3000</v>
      </c>
      <c r="I357" s="20">
        <v>3000</v>
      </c>
      <c r="J357" s="20">
        <v>0</v>
      </c>
      <c r="K357" s="20">
        <v>0</v>
      </c>
      <c r="L357" s="21">
        <v>0</v>
      </c>
    </row>
    <row r="358" spans="1:12" x14ac:dyDescent="0.2">
      <c r="A358" s="18"/>
      <c r="B358" s="18"/>
      <c r="C358" s="18"/>
      <c r="D358" s="18" t="s">
        <v>185</v>
      </c>
      <c r="E358" s="20">
        <v>2550</v>
      </c>
      <c r="F358" s="20">
        <v>0</v>
      </c>
      <c r="G358" s="20">
        <v>2550</v>
      </c>
      <c r="H358" s="20">
        <v>2021.34</v>
      </c>
      <c r="I358" s="20">
        <v>2021.34</v>
      </c>
      <c r="J358" s="20">
        <v>2021.34</v>
      </c>
      <c r="K358" s="20">
        <v>2021.34</v>
      </c>
      <c r="L358" s="21">
        <v>0.79268235294117639</v>
      </c>
    </row>
    <row r="359" spans="1:12" x14ac:dyDescent="0.2">
      <c r="A359" s="18"/>
      <c r="B359" s="18"/>
      <c r="C359" s="18"/>
      <c r="D359" s="18" t="s">
        <v>327</v>
      </c>
      <c r="E359" s="20">
        <v>35000</v>
      </c>
      <c r="F359" s="20">
        <v>0</v>
      </c>
      <c r="G359" s="20">
        <v>35000</v>
      </c>
      <c r="H359" s="20">
        <v>35000</v>
      </c>
      <c r="I359" s="20">
        <v>35000</v>
      </c>
      <c r="J359" s="20">
        <v>35000</v>
      </c>
      <c r="K359" s="20">
        <v>0</v>
      </c>
      <c r="L359" s="21">
        <v>1</v>
      </c>
    </row>
    <row r="360" spans="1:12" x14ac:dyDescent="0.2">
      <c r="A360" s="18"/>
      <c r="B360" s="18"/>
      <c r="C360" s="18" t="s">
        <v>182</v>
      </c>
      <c r="D360" s="18"/>
      <c r="E360" s="20">
        <v>93188</v>
      </c>
      <c r="F360" s="20">
        <v>0</v>
      </c>
      <c r="G360" s="20">
        <v>93188</v>
      </c>
      <c r="H360" s="20">
        <v>40021.339999999997</v>
      </c>
      <c r="I360" s="20">
        <v>40021.339999999997</v>
      </c>
      <c r="J360" s="20">
        <v>37021.339999999997</v>
      </c>
      <c r="K360" s="20">
        <v>2021.34</v>
      </c>
      <c r="L360" s="21">
        <v>0.39727582950594492</v>
      </c>
    </row>
    <row r="361" spans="1:12" x14ac:dyDescent="0.2">
      <c r="A361" s="18"/>
      <c r="B361" s="18" t="s">
        <v>118</v>
      </c>
      <c r="C361" s="18"/>
      <c r="D361" s="18"/>
      <c r="E361" s="20">
        <v>93188</v>
      </c>
      <c r="F361" s="20">
        <v>0</v>
      </c>
      <c r="G361" s="20">
        <v>93188</v>
      </c>
      <c r="H361" s="20">
        <v>40021.339999999997</v>
      </c>
      <c r="I361" s="20">
        <v>40021.339999999997</v>
      </c>
      <c r="J361" s="20">
        <v>37021.339999999997</v>
      </c>
      <c r="K361" s="20">
        <v>2021.34</v>
      </c>
      <c r="L361" s="21">
        <v>0.39727582950594492</v>
      </c>
    </row>
    <row r="362" spans="1:12" x14ac:dyDescent="0.2">
      <c r="A362" s="18"/>
      <c r="B362" s="18" t="s">
        <v>58</v>
      </c>
      <c r="C362" s="18" t="s">
        <v>313</v>
      </c>
      <c r="D362" s="18" t="s">
        <v>326</v>
      </c>
      <c r="E362" s="20">
        <v>8707429</v>
      </c>
      <c r="F362" s="20">
        <v>0</v>
      </c>
      <c r="G362" s="20">
        <v>8707429</v>
      </c>
      <c r="H362" s="20">
        <v>7331865.2300000004</v>
      </c>
      <c r="I362" s="20">
        <v>7254065.2300000004</v>
      </c>
      <c r="J362" s="20">
        <v>4120670.87</v>
      </c>
      <c r="K362" s="20">
        <v>4120670.87</v>
      </c>
      <c r="L362" s="21">
        <v>0.47323622966090223</v>
      </c>
    </row>
    <row r="363" spans="1:12" x14ac:dyDescent="0.2">
      <c r="A363" s="18"/>
      <c r="B363" s="18"/>
      <c r="C363" s="18"/>
      <c r="D363" s="18" t="s">
        <v>185</v>
      </c>
      <c r="E363" s="20">
        <v>519978</v>
      </c>
      <c r="F363" s="20">
        <v>20000</v>
      </c>
      <c r="G363" s="20">
        <v>539978</v>
      </c>
      <c r="H363" s="20">
        <v>517532.11</v>
      </c>
      <c r="I363" s="20">
        <v>458329</v>
      </c>
      <c r="J363" s="20">
        <v>161838.59</v>
      </c>
      <c r="K363" s="20">
        <v>143333.49</v>
      </c>
      <c r="L363" s="21">
        <v>0.29971330313457212</v>
      </c>
    </row>
    <row r="364" spans="1:12" x14ac:dyDescent="0.2">
      <c r="A364" s="18"/>
      <c r="B364" s="18"/>
      <c r="C364" s="18"/>
      <c r="D364" s="18" t="s">
        <v>327</v>
      </c>
      <c r="E364" s="20">
        <v>7000</v>
      </c>
      <c r="F364" s="20">
        <v>0</v>
      </c>
      <c r="G364" s="20">
        <v>7000</v>
      </c>
      <c r="H364" s="20">
        <v>0</v>
      </c>
      <c r="I364" s="20">
        <v>0</v>
      </c>
      <c r="J364" s="20">
        <v>0</v>
      </c>
      <c r="K364" s="20">
        <v>0</v>
      </c>
      <c r="L364" s="21">
        <v>0</v>
      </c>
    </row>
    <row r="365" spans="1:12" x14ac:dyDescent="0.2">
      <c r="A365" s="18"/>
      <c r="B365" s="18"/>
      <c r="C365" s="18"/>
      <c r="D365" s="18" t="s">
        <v>328</v>
      </c>
      <c r="E365" s="20">
        <v>1073946</v>
      </c>
      <c r="F365" s="20">
        <v>392009.29000000004</v>
      </c>
      <c r="G365" s="20">
        <v>1465955.29</v>
      </c>
      <c r="H365" s="20">
        <v>1134860.29</v>
      </c>
      <c r="I365" s="20">
        <v>949130.13000000012</v>
      </c>
      <c r="J365" s="20">
        <v>47570.28</v>
      </c>
      <c r="K365" s="20">
        <v>47118.97</v>
      </c>
      <c r="L365" s="21">
        <v>3.245002103713545E-2</v>
      </c>
    </row>
    <row r="366" spans="1:12" x14ac:dyDescent="0.2">
      <c r="A366" s="18"/>
      <c r="B366" s="18"/>
      <c r="C366" s="18" t="s">
        <v>314</v>
      </c>
      <c r="D366" s="18"/>
      <c r="E366" s="20">
        <v>10308353</v>
      </c>
      <c r="F366" s="20">
        <v>412009.29000000004</v>
      </c>
      <c r="G366" s="20">
        <v>10720362.289999999</v>
      </c>
      <c r="H366" s="20">
        <v>8984257.6300000008</v>
      </c>
      <c r="I366" s="20">
        <v>8661524.3600000013</v>
      </c>
      <c r="J366" s="20">
        <v>4330079.74</v>
      </c>
      <c r="K366" s="20">
        <v>4311123.33</v>
      </c>
      <c r="L366" s="21">
        <v>0.4039116983983943</v>
      </c>
    </row>
    <row r="367" spans="1:12" x14ac:dyDescent="0.2">
      <c r="A367" s="18"/>
      <c r="B367" s="18" t="s">
        <v>119</v>
      </c>
      <c r="C367" s="18"/>
      <c r="D367" s="18"/>
      <c r="E367" s="20">
        <v>10308353</v>
      </c>
      <c r="F367" s="20">
        <v>412009.29000000004</v>
      </c>
      <c r="G367" s="20">
        <v>10720362.289999999</v>
      </c>
      <c r="H367" s="20">
        <v>8984257.6300000008</v>
      </c>
      <c r="I367" s="20">
        <v>8661524.3600000013</v>
      </c>
      <c r="J367" s="20">
        <v>4330079.74</v>
      </c>
      <c r="K367" s="20">
        <v>4311123.33</v>
      </c>
      <c r="L367" s="21">
        <v>0.4039116983983943</v>
      </c>
    </row>
    <row r="368" spans="1:12" x14ac:dyDescent="0.2">
      <c r="A368" s="18"/>
      <c r="B368" s="18" t="s">
        <v>46</v>
      </c>
      <c r="C368" s="18" t="s">
        <v>349</v>
      </c>
      <c r="D368" s="18" t="s">
        <v>326</v>
      </c>
      <c r="E368" s="20">
        <v>6249527</v>
      </c>
      <c r="F368" s="20">
        <v>0</v>
      </c>
      <c r="G368" s="20">
        <v>6249527</v>
      </c>
      <c r="H368" s="20">
        <v>5252147.53</v>
      </c>
      <c r="I368" s="20">
        <v>5252147.53</v>
      </c>
      <c r="J368" s="20">
        <v>3085576.68</v>
      </c>
      <c r="K368" s="20">
        <v>3085576.68</v>
      </c>
      <c r="L368" s="21">
        <v>0.49372963425872074</v>
      </c>
    </row>
    <row r="369" spans="1:12" x14ac:dyDescent="0.2">
      <c r="A369" s="18"/>
      <c r="B369" s="18"/>
      <c r="C369" s="18"/>
      <c r="D369" s="18" t="s">
        <v>185</v>
      </c>
      <c r="E369" s="20">
        <v>3582176</v>
      </c>
      <c r="F369" s="20">
        <v>271850</v>
      </c>
      <c r="G369" s="20">
        <v>3854026</v>
      </c>
      <c r="H369" s="20">
        <v>3202339.5599999996</v>
      </c>
      <c r="I369" s="20">
        <v>2823292.25</v>
      </c>
      <c r="J369" s="20">
        <v>1069908.3799999997</v>
      </c>
      <c r="K369" s="20">
        <v>1035016.1000000001</v>
      </c>
      <c r="L369" s="21">
        <v>0.27760798188699287</v>
      </c>
    </row>
    <row r="370" spans="1:12" x14ac:dyDescent="0.2">
      <c r="A370" s="18"/>
      <c r="B370" s="18"/>
      <c r="C370" s="18"/>
      <c r="D370" s="18" t="s">
        <v>328</v>
      </c>
      <c r="E370" s="20">
        <v>1427117</v>
      </c>
      <c r="F370" s="20">
        <v>604118.34</v>
      </c>
      <c r="G370" s="20">
        <v>2031235.34</v>
      </c>
      <c r="H370" s="20">
        <v>2031234.38</v>
      </c>
      <c r="I370" s="20">
        <v>2021554.38</v>
      </c>
      <c r="J370" s="20">
        <v>604118.34</v>
      </c>
      <c r="K370" s="20">
        <v>87725</v>
      </c>
      <c r="L370" s="21">
        <v>0.29741425235344709</v>
      </c>
    </row>
    <row r="371" spans="1:12" x14ac:dyDescent="0.2">
      <c r="A371" s="18"/>
      <c r="B371" s="18"/>
      <c r="C371" s="18" t="s">
        <v>351</v>
      </c>
      <c r="D371" s="18"/>
      <c r="E371" s="20">
        <v>11258820</v>
      </c>
      <c r="F371" s="20">
        <v>875968.34</v>
      </c>
      <c r="G371" s="20">
        <v>12134788.34</v>
      </c>
      <c r="H371" s="20">
        <v>10485721.469999999</v>
      </c>
      <c r="I371" s="20">
        <v>10096994.16</v>
      </c>
      <c r="J371" s="20">
        <v>4759603.3999999994</v>
      </c>
      <c r="K371" s="20">
        <v>4208317.78</v>
      </c>
      <c r="L371" s="21">
        <v>0.39222797024904676</v>
      </c>
    </row>
    <row r="372" spans="1:12" x14ac:dyDescent="0.2">
      <c r="A372" s="18"/>
      <c r="B372" s="18" t="s">
        <v>109</v>
      </c>
      <c r="C372" s="18"/>
      <c r="D372" s="18"/>
      <c r="E372" s="20">
        <v>11258820</v>
      </c>
      <c r="F372" s="20">
        <v>875968.34</v>
      </c>
      <c r="G372" s="20">
        <v>12134788.34</v>
      </c>
      <c r="H372" s="20">
        <v>10485721.469999999</v>
      </c>
      <c r="I372" s="20">
        <v>10096994.16</v>
      </c>
      <c r="J372" s="20">
        <v>4759603.3999999994</v>
      </c>
      <c r="K372" s="20">
        <v>4208317.78</v>
      </c>
      <c r="L372" s="21">
        <v>0.39222797024904676</v>
      </c>
    </row>
    <row r="373" spans="1:12" x14ac:dyDescent="0.2">
      <c r="A373" s="18"/>
      <c r="B373" s="18" t="s">
        <v>48</v>
      </c>
      <c r="C373" s="18" t="s">
        <v>315</v>
      </c>
      <c r="D373" s="18" t="s">
        <v>326</v>
      </c>
      <c r="E373" s="20">
        <v>9159293</v>
      </c>
      <c r="F373" s="20">
        <v>0</v>
      </c>
      <c r="G373" s="20">
        <v>9159293</v>
      </c>
      <c r="H373" s="20">
        <v>8460204.0099999998</v>
      </c>
      <c r="I373" s="20">
        <v>8460204.0099999998</v>
      </c>
      <c r="J373" s="20">
        <v>4590627.959999999</v>
      </c>
      <c r="K373" s="20">
        <v>4590627.959999999</v>
      </c>
      <c r="L373" s="21">
        <v>0.50119894188339631</v>
      </c>
    </row>
    <row r="374" spans="1:12" x14ac:dyDescent="0.2">
      <c r="A374" s="18"/>
      <c r="B374" s="18"/>
      <c r="C374" s="18"/>
      <c r="D374" s="18" t="s">
        <v>185</v>
      </c>
      <c r="E374" s="20">
        <v>1129000</v>
      </c>
      <c r="F374" s="20">
        <v>0</v>
      </c>
      <c r="G374" s="20">
        <v>1129000</v>
      </c>
      <c r="H374" s="20">
        <v>950245.75999999989</v>
      </c>
      <c r="I374" s="20">
        <v>596356.04999999993</v>
      </c>
      <c r="J374" s="20">
        <v>340216.88</v>
      </c>
      <c r="K374" s="20">
        <v>303750.35000000003</v>
      </c>
      <c r="L374" s="21">
        <v>0.30134356067316209</v>
      </c>
    </row>
    <row r="375" spans="1:12" x14ac:dyDescent="0.2">
      <c r="A375" s="18"/>
      <c r="B375" s="18"/>
      <c r="C375" s="18"/>
      <c r="D375" s="18" t="s">
        <v>328</v>
      </c>
      <c r="E375" s="20">
        <v>146000</v>
      </c>
      <c r="F375" s="20">
        <v>186609.29</v>
      </c>
      <c r="G375" s="20">
        <v>332609.28999999998</v>
      </c>
      <c r="H375" s="20">
        <v>332407.03000000003</v>
      </c>
      <c r="I375" s="20">
        <v>332293.28999999998</v>
      </c>
      <c r="J375" s="20">
        <v>145684</v>
      </c>
      <c r="K375" s="20">
        <v>145684</v>
      </c>
      <c r="L375" s="21">
        <v>0.43800340032595003</v>
      </c>
    </row>
    <row r="376" spans="1:12" x14ac:dyDescent="0.2">
      <c r="A376" s="18"/>
      <c r="B376" s="18"/>
      <c r="C376" s="18" t="s">
        <v>316</v>
      </c>
      <c r="D376" s="18"/>
      <c r="E376" s="20">
        <v>10434293</v>
      </c>
      <c r="F376" s="20">
        <v>186609.29</v>
      </c>
      <c r="G376" s="20">
        <v>10620902.289999999</v>
      </c>
      <c r="H376" s="20">
        <v>9742856.7999999989</v>
      </c>
      <c r="I376" s="20">
        <v>9388853.3499999996</v>
      </c>
      <c r="J376" s="20">
        <v>5076528.8399999989</v>
      </c>
      <c r="K376" s="20">
        <v>5040062.3099999987</v>
      </c>
      <c r="L376" s="21">
        <v>0.47797528885843837</v>
      </c>
    </row>
    <row r="377" spans="1:12" x14ac:dyDescent="0.2">
      <c r="A377" s="18"/>
      <c r="B377" s="18" t="s">
        <v>110</v>
      </c>
      <c r="C377" s="18"/>
      <c r="D377" s="18"/>
      <c r="E377" s="20">
        <v>10434293</v>
      </c>
      <c r="F377" s="20">
        <v>186609.29</v>
      </c>
      <c r="G377" s="20">
        <v>10620902.289999999</v>
      </c>
      <c r="H377" s="20">
        <v>9742856.7999999989</v>
      </c>
      <c r="I377" s="20">
        <v>9388853.3499999996</v>
      </c>
      <c r="J377" s="20">
        <v>5076528.8399999989</v>
      </c>
      <c r="K377" s="20">
        <v>5040062.3099999987</v>
      </c>
      <c r="L377" s="21">
        <v>0.47797528885843837</v>
      </c>
    </row>
    <row r="378" spans="1:12" x14ac:dyDescent="0.2">
      <c r="A378" s="18"/>
      <c r="B378" s="18" t="s">
        <v>52</v>
      </c>
      <c r="C378" s="18" t="s">
        <v>175</v>
      </c>
      <c r="D378" s="18" t="s">
        <v>326</v>
      </c>
      <c r="E378" s="20">
        <v>1307073</v>
      </c>
      <c r="F378" s="20">
        <v>0</v>
      </c>
      <c r="G378" s="20">
        <v>1307073</v>
      </c>
      <c r="H378" s="20">
        <v>1150323.8499999999</v>
      </c>
      <c r="I378" s="20">
        <v>1150323.8499999999</v>
      </c>
      <c r="J378" s="20">
        <v>558775.64</v>
      </c>
      <c r="K378" s="20">
        <v>558775.64</v>
      </c>
      <c r="L378" s="21">
        <v>0.42750147849431519</v>
      </c>
    </row>
    <row r="379" spans="1:12" x14ac:dyDescent="0.2">
      <c r="A379" s="18"/>
      <c r="B379" s="18"/>
      <c r="C379" s="18"/>
      <c r="D379" s="18" t="s">
        <v>185</v>
      </c>
      <c r="E379" s="20">
        <v>263150</v>
      </c>
      <c r="F379" s="20">
        <v>63100</v>
      </c>
      <c r="G379" s="20">
        <v>326250</v>
      </c>
      <c r="H379" s="20">
        <v>204324.88999999998</v>
      </c>
      <c r="I379" s="20">
        <v>194796.6</v>
      </c>
      <c r="J379" s="20">
        <v>110042.97000000003</v>
      </c>
      <c r="K379" s="20">
        <v>105607.48</v>
      </c>
      <c r="L379" s="21">
        <v>0.33729645977011502</v>
      </c>
    </row>
    <row r="380" spans="1:12" x14ac:dyDescent="0.2">
      <c r="A380" s="18"/>
      <c r="B380" s="18"/>
      <c r="C380" s="18"/>
      <c r="D380" s="18" t="s">
        <v>327</v>
      </c>
      <c r="E380" s="20">
        <v>65000</v>
      </c>
      <c r="F380" s="20">
        <v>0</v>
      </c>
      <c r="G380" s="20">
        <v>65000</v>
      </c>
      <c r="H380" s="20">
        <v>15000</v>
      </c>
      <c r="I380" s="20">
        <v>15000</v>
      </c>
      <c r="J380" s="20">
        <v>3000</v>
      </c>
      <c r="K380" s="20">
        <v>3000</v>
      </c>
      <c r="L380" s="21">
        <v>4.6153846153846156E-2</v>
      </c>
    </row>
    <row r="381" spans="1:12" x14ac:dyDescent="0.2">
      <c r="A381" s="18"/>
      <c r="B381" s="18"/>
      <c r="C381" s="18" t="s">
        <v>176</v>
      </c>
      <c r="D381" s="18"/>
      <c r="E381" s="20">
        <v>1635223</v>
      </c>
      <c r="F381" s="20">
        <v>63100</v>
      </c>
      <c r="G381" s="20">
        <v>1698323</v>
      </c>
      <c r="H381" s="20">
        <v>1369648.7399999998</v>
      </c>
      <c r="I381" s="20">
        <v>1360120.45</v>
      </c>
      <c r="J381" s="20">
        <v>671818.6100000001</v>
      </c>
      <c r="K381" s="20">
        <v>667383.12</v>
      </c>
      <c r="L381" s="21">
        <v>0.39557764335759465</v>
      </c>
    </row>
    <row r="382" spans="1:12" x14ac:dyDescent="0.2">
      <c r="A382" s="18"/>
      <c r="B382" s="18" t="s">
        <v>114</v>
      </c>
      <c r="C382" s="18"/>
      <c r="D382" s="18"/>
      <c r="E382" s="20">
        <v>1635223</v>
      </c>
      <c r="F382" s="20">
        <v>63100</v>
      </c>
      <c r="G382" s="20">
        <v>1698323</v>
      </c>
      <c r="H382" s="20">
        <v>1369648.7399999998</v>
      </c>
      <c r="I382" s="20">
        <v>1360120.45</v>
      </c>
      <c r="J382" s="20">
        <v>671818.6100000001</v>
      </c>
      <c r="K382" s="20">
        <v>667383.12</v>
      </c>
      <c r="L382" s="21">
        <v>0.39557764335759465</v>
      </c>
    </row>
    <row r="383" spans="1:12" x14ac:dyDescent="0.2">
      <c r="A383" s="18"/>
      <c r="B383" s="18" t="s">
        <v>200</v>
      </c>
      <c r="C383" s="18" t="s">
        <v>317</v>
      </c>
      <c r="D383" s="18" t="s">
        <v>326</v>
      </c>
      <c r="E383" s="20">
        <v>549041</v>
      </c>
      <c r="F383" s="20">
        <v>0</v>
      </c>
      <c r="G383" s="20">
        <v>549041</v>
      </c>
      <c r="H383" s="20">
        <v>451768.64</v>
      </c>
      <c r="I383" s="20">
        <v>451768.64</v>
      </c>
      <c r="J383" s="20">
        <v>211066.52000000002</v>
      </c>
      <c r="K383" s="20">
        <v>211066.52000000002</v>
      </c>
      <c r="L383" s="21">
        <v>0.38442761105272649</v>
      </c>
    </row>
    <row r="384" spans="1:12" x14ac:dyDescent="0.2">
      <c r="A384" s="18"/>
      <c r="B384" s="18"/>
      <c r="C384" s="18"/>
      <c r="D384" s="18" t="s">
        <v>185</v>
      </c>
      <c r="E384" s="20">
        <v>104000</v>
      </c>
      <c r="F384" s="20">
        <v>-81850</v>
      </c>
      <c r="G384" s="20">
        <v>22150</v>
      </c>
      <c r="H384" s="20">
        <v>142.12</v>
      </c>
      <c r="I384" s="20">
        <v>142.12</v>
      </c>
      <c r="J384" s="20">
        <v>142.12</v>
      </c>
      <c r="K384" s="20">
        <v>142.12</v>
      </c>
      <c r="L384" s="21">
        <v>6.4162528216704295E-3</v>
      </c>
    </row>
    <row r="385" spans="1:12" x14ac:dyDescent="0.2">
      <c r="A385" s="18"/>
      <c r="B385" s="18"/>
      <c r="C385" s="18"/>
      <c r="D385" s="18" t="s">
        <v>331</v>
      </c>
      <c r="E385" s="20">
        <v>500</v>
      </c>
      <c r="F385" s="20">
        <v>0</v>
      </c>
      <c r="G385" s="20">
        <v>500</v>
      </c>
      <c r="H385" s="20">
        <v>0</v>
      </c>
      <c r="I385" s="20">
        <v>0</v>
      </c>
      <c r="J385" s="20">
        <v>0</v>
      </c>
      <c r="K385" s="20">
        <v>0</v>
      </c>
      <c r="L385" s="21">
        <v>0</v>
      </c>
    </row>
    <row r="386" spans="1:12" x14ac:dyDescent="0.2">
      <c r="A386" s="18"/>
      <c r="B386" s="18"/>
      <c r="C386" s="18" t="s">
        <v>318</v>
      </c>
      <c r="D386" s="18"/>
      <c r="E386" s="20">
        <v>653541</v>
      </c>
      <c r="F386" s="20">
        <v>-81850</v>
      </c>
      <c r="G386" s="20">
        <v>571691</v>
      </c>
      <c r="H386" s="20">
        <v>451910.76</v>
      </c>
      <c r="I386" s="20">
        <v>451910.76</v>
      </c>
      <c r="J386" s="20">
        <v>211208.64</v>
      </c>
      <c r="K386" s="20">
        <v>211208.64</v>
      </c>
      <c r="L386" s="21">
        <v>0.36944545217608815</v>
      </c>
    </row>
    <row r="387" spans="1:12" x14ac:dyDescent="0.2">
      <c r="A387" s="18"/>
      <c r="B387" s="18" t="s">
        <v>319</v>
      </c>
      <c r="C387" s="18"/>
      <c r="D387" s="18"/>
      <c r="E387" s="20">
        <v>653541</v>
      </c>
      <c r="F387" s="20">
        <v>-81850</v>
      </c>
      <c r="G387" s="20">
        <v>571691</v>
      </c>
      <c r="H387" s="20">
        <v>451910.76</v>
      </c>
      <c r="I387" s="20">
        <v>451910.76</v>
      </c>
      <c r="J387" s="20">
        <v>211208.64</v>
      </c>
      <c r="K387" s="20">
        <v>211208.64</v>
      </c>
      <c r="L387" s="21">
        <v>0.36944545217608815</v>
      </c>
    </row>
    <row r="388" spans="1:12" x14ac:dyDescent="0.2">
      <c r="A388" s="18" t="s">
        <v>320</v>
      </c>
      <c r="B388" s="18"/>
      <c r="C388" s="18"/>
      <c r="D388" s="18"/>
      <c r="E388" s="20">
        <v>61159363</v>
      </c>
      <c r="F388" s="20">
        <v>1078885.5899999999</v>
      </c>
      <c r="G388" s="20">
        <v>62238248.590000004</v>
      </c>
      <c r="H388" s="20">
        <v>53048711.850000001</v>
      </c>
      <c r="I388" s="20">
        <v>51492871.449999996</v>
      </c>
      <c r="J388" s="20">
        <v>27093936.009999994</v>
      </c>
      <c r="K388" s="20">
        <v>26325029.449999999</v>
      </c>
      <c r="L388" s="21">
        <v>0.43532613182102398</v>
      </c>
    </row>
    <row r="389" spans="1:12" x14ac:dyDescent="0.2">
      <c r="A389" s="18" t="s">
        <v>370</v>
      </c>
      <c r="B389" s="18" t="s">
        <v>46</v>
      </c>
      <c r="C389" s="18" t="s">
        <v>349</v>
      </c>
      <c r="D389" s="18" t="s">
        <v>328</v>
      </c>
      <c r="E389" s="20">
        <v>1230657</v>
      </c>
      <c r="F389" s="20">
        <v>0</v>
      </c>
      <c r="G389" s="20">
        <v>1230657</v>
      </c>
      <c r="H389" s="20">
        <v>0</v>
      </c>
      <c r="I389" s="20">
        <v>0</v>
      </c>
      <c r="J389" s="20">
        <v>0</v>
      </c>
      <c r="K389" s="20">
        <v>0</v>
      </c>
      <c r="L389" s="21">
        <v>0</v>
      </c>
    </row>
    <row r="390" spans="1:12" x14ac:dyDescent="0.2">
      <c r="A390" s="18"/>
      <c r="B390" s="18"/>
      <c r="C390" s="18" t="s">
        <v>351</v>
      </c>
      <c r="D390" s="18"/>
      <c r="E390" s="20">
        <v>1230657</v>
      </c>
      <c r="F390" s="20">
        <v>0</v>
      </c>
      <c r="G390" s="20">
        <v>1230657</v>
      </c>
      <c r="H390" s="20">
        <v>0</v>
      </c>
      <c r="I390" s="20">
        <v>0</v>
      </c>
      <c r="J390" s="20">
        <v>0</v>
      </c>
      <c r="K390" s="20">
        <v>0</v>
      </c>
      <c r="L390" s="21">
        <v>0</v>
      </c>
    </row>
    <row r="391" spans="1:12" x14ac:dyDescent="0.2">
      <c r="A391" s="18"/>
      <c r="B391" s="18" t="s">
        <v>109</v>
      </c>
      <c r="C391" s="18"/>
      <c r="D391" s="18"/>
      <c r="E391" s="20">
        <v>1230657</v>
      </c>
      <c r="F391" s="20">
        <v>0</v>
      </c>
      <c r="G391" s="20">
        <v>1230657</v>
      </c>
      <c r="H391" s="20">
        <v>0</v>
      </c>
      <c r="I391" s="20">
        <v>0</v>
      </c>
      <c r="J391" s="20">
        <v>0</v>
      </c>
      <c r="K391" s="20">
        <v>0</v>
      </c>
      <c r="L391" s="21">
        <v>0</v>
      </c>
    </row>
    <row r="392" spans="1:12" x14ac:dyDescent="0.2">
      <c r="A392" s="18" t="s">
        <v>377</v>
      </c>
      <c r="B392" s="18"/>
      <c r="C392" s="18"/>
      <c r="D392" s="18"/>
      <c r="E392" s="20">
        <v>1230657</v>
      </c>
      <c r="F392" s="20">
        <v>0</v>
      </c>
      <c r="G392" s="20">
        <v>1230657</v>
      </c>
      <c r="H392" s="20">
        <v>0</v>
      </c>
      <c r="I392" s="20">
        <v>0</v>
      </c>
      <c r="J392" s="20">
        <v>0</v>
      </c>
      <c r="K392" s="20">
        <v>0</v>
      </c>
      <c r="L392" s="21">
        <v>0</v>
      </c>
    </row>
    <row r="393" spans="1:12" x14ac:dyDescent="0.2">
      <c r="A393" s="18" t="s">
        <v>71</v>
      </c>
      <c r="B393" s="18"/>
      <c r="C393" s="18"/>
      <c r="D393" s="18"/>
      <c r="E393" s="20">
        <v>343615895</v>
      </c>
      <c r="F393" s="20">
        <v>27909999.459999997</v>
      </c>
      <c r="G393" s="20">
        <v>371525894.4600001</v>
      </c>
      <c r="H393" s="20">
        <v>287269554.87999994</v>
      </c>
      <c r="I393" s="20">
        <v>277760670.67000008</v>
      </c>
      <c r="J393" s="20">
        <v>133559214.66999999</v>
      </c>
      <c r="K393" s="20">
        <v>131983123.39999999</v>
      </c>
      <c r="L393" s="21">
        <v>0.35948830663371006</v>
      </c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42"/>
  <sheetViews>
    <sheetView zoomScaleNormal="100" workbookViewId="0">
      <selection activeCell="G2" sqref="G2:O1442"/>
    </sheetView>
  </sheetViews>
  <sheetFormatPr baseColWidth="10" defaultColWidth="11.42578125" defaultRowHeight="13.5" x14ac:dyDescent="0.25"/>
  <cols>
    <col min="1" max="1" width="8.85546875" style="10" bestFit="1" customWidth="1"/>
    <col min="2" max="2" width="6.42578125" style="10" customWidth="1"/>
    <col min="3" max="3" width="6.140625" style="10" customWidth="1"/>
    <col min="4" max="4" width="35.7109375" style="10" customWidth="1"/>
    <col min="5" max="6" width="5.28515625" style="13" customWidth="1"/>
    <col min="7" max="7" width="6.28515625" style="10" customWidth="1"/>
    <col min="8" max="8" width="40.7109375" style="10" customWidth="1"/>
    <col min="9" max="9" width="13.5703125" style="10" customWidth="1"/>
    <col min="10" max="10" width="12.42578125" style="10" customWidth="1"/>
    <col min="11" max="11" width="13" style="10" customWidth="1"/>
    <col min="12" max="12" width="15.140625" style="10" customWidth="1"/>
    <col min="13" max="13" width="21.85546875" style="10" customWidth="1"/>
    <col min="14" max="14" width="19.5703125" style="10" customWidth="1"/>
    <col min="15" max="15" width="14" style="10" customWidth="1"/>
    <col min="16" max="16384" width="11.42578125" style="10"/>
  </cols>
  <sheetData>
    <row r="1" spans="1:15" x14ac:dyDescent="0.25">
      <c r="A1" s="6" t="s">
        <v>354</v>
      </c>
      <c r="B1" s="6" t="s">
        <v>355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353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28" t="s">
        <v>7</v>
      </c>
      <c r="C2" s="28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28" t="s">
        <v>378</v>
      </c>
      <c r="H2" s="29" t="s">
        <v>379</v>
      </c>
      <c r="I2" s="30">
        <v>1509922</v>
      </c>
      <c r="J2" s="30">
        <v>0</v>
      </c>
      <c r="K2" s="30">
        <v>1509922</v>
      </c>
      <c r="L2" s="30">
        <v>1509922</v>
      </c>
      <c r="M2" s="30">
        <v>1509922</v>
      </c>
      <c r="N2" s="30">
        <v>689019.8</v>
      </c>
      <c r="O2" s="30">
        <v>689019.8</v>
      </c>
    </row>
    <row r="3" spans="1:15" x14ac:dyDescent="0.25">
      <c r="A3" s="10" t="str">
        <f>MID(Tabla1[[#This Row],[Org 2]],1,2)</f>
        <v>01</v>
      </c>
      <c r="B3" s="28" t="s">
        <v>7</v>
      </c>
      <c r="C3" s="28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28" t="s">
        <v>380</v>
      </c>
      <c r="H3" s="29" t="s">
        <v>381</v>
      </c>
      <c r="I3" s="30">
        <v>809264</v>
      </c>
      <c r="J3" s="30">
        <v>0</v>
      </c>
      <c r="K3" s="30">
        <v>809264</v>
      </c>
      <c r="L3" s="30">
        <v>809263</v>
      </c>
      <c r="M3" s="30">
        <v>809263</v>
      </c>
      <c r="N3" s="30">
        <v>385232.43</v>
      </c>
      <c r="O3" s="30">
        <v>385232.43</v>
      </c>
    </row>
    <row r="4" spans="1:15" x14ac:dyDescent="0.25">
      <c r="A4" s="10" t="str">
        <f>MID(Tabla1[[#This Row],[Org 2]],1,2)</f>
        <v>01</v>
      </c>
      <c r="B4" s="28" t="s">
        <v>7</v>
      </c>
      <c r="C4" s="28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28" t="s">
        <v>382</v>
      </c>
      <c r="H4" s="29" t="s">
        <v>383</v>
      </c>
      <c r="I4" s="30">
        <v>314</v>
      </c>
      <c r="J4" s="30">
        <v>0</v>
      </c>
      <c r="K4" s="30">
        <v>314</v>
      </c>
      <c r="L4" s="30">
        <v>313</v>
      </c>
      <c r="M4" s="30">
        <v>313</v>
      </c>
      <c r="N4" s="30">
        <v>313</v>
      </c>
      <c r="O4" s="30">
        <v>313</v>
      </c>
    </row>
    <row r="5" spans="1:15" x14ac:dyDescent="0.25">
      <c r="A5" s="10" t="str">
        <f>MID(Tabla1[[#This Row],[Org 2]],1,2)</f>
        <v>01</v>
      </c>
      <c r="B5" s="28" t="s">
        <v>7</v>
      </c>
      <c r="C5" s="28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28" t="s">
        <v>384</v>
      </c>
      <c r="H5" s="29" t="s">
        <v>385</v>
      </c>
      <c r="I5" s="30">
        <v>34115</v>
      </c>
      <c r="J5" s="30">
        <v>0</v>
      </c>
      <c r="K5" s="30">
        <v>34115</v>
      </c>
      <c r="L5" s="30">
        <v>22743</v>
      </c>
      <c r="M5" s="30">
        <v>22743</v>
      </c>
      <c r="N5" s="30">
        <v>16408.099999999999</v>
      </c>
      <c r="O5" s="30">
        <v>16408.099999999999</v>
      </c>
    </row>
    <row r="6" spans="1:15" x14ac:dyDescent="0.25">
      <c r="A6" s="10" t="str">
        <f>MID(Tabla1[[#This Row],[Org 2]],1,2)</f>
        <v>01</v>
      </c>
      <c r="B6" s="28" t="s">
        <v>7</v>
      </c>
      <c r="C6" s="28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28" t="s">
        <v>386</v>
      </c>
      <c r="H6" s="29" t="s">
        <v>387</v>
      </c>
      <c r="I6" s="30">
        <v>7490</v>
      </c>
      <c r="J6" s="30">
        <v>0</v>
      </c>
      <c r="K6" s="30">
        <v>7490</v>
      </c>
      <c r="L6" s="30">
        <v>7489</v>
      </c>
      <c r="M6" s="30">
        <v>7489</v>
      </c>
      <c r="N6" s="30">
        <v>5521.67</v>
      </c>
      <c r="O6" s="30">
        <v>5521.67</v>
      </c>
    </row>
    <row r="7" spans="1:15" x14ac:dyDescent="0.25">
      <c r="A7" s="10" t="str">
        <f>MID(Tabla1[[#This Row],[Org 2]],1,2)</f>
        <v>01</v>
      </c>
      <c r="B7" s="28" t="s">
        <v>7</v>
      </c>
      <c r="C7" s="28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28" t="s">
        <v>388</v>
      </c>
      <c r="H7" s="29" t="s">
        <v>389</v>
      </c>
      <c r="I7" s="30">
        <v>21245</v>
      </c>
      <c r="J7" s="30">
        <v>0</v>
      </c>
      <c r="K7" s="30">
        <v>21245</v>
      </c>
      <c r="L7" s="30">
        <v>14163</v>
      </c>
      <c r="M7" s="30">
        <v>14163</v>
      </c>
      <c r="N7" s="30">
        <v>10228.26</v>
      </c>
      <c r="O7" s="30">
        <v>10228.26</v>
      </c>
    </row>
    <row r="8" spans="1:15" x14ac:dyDescent="0.25">
      <c r="A8" s="10" t="str">
        <f>MID(Tabla1[[#This Row],[Org 2]],1,2)</f>
        <v>01</v>
      </c>
      <c r="B8" s="28" t="s">
        <v>7</v>
      </c>
      <c r="C8" s="28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28" t="s">
        <v>390</v>
      </c>
      <c r="H8" s="29" t="s">
        <v>391</v>
      </c>
      <c r="I8" s="30">
        <v>47690</v>
      </c>
      <c r="J8" s="30">
        <v>0</v>
      </c>
      <c r="K8" s="30">
        <v>47690</v>
      </c>
      <c r="L8" s="30">
        <v>32139</v>
      </c>
      <c r="M8" s="30">
        <v>32139</v>
      </c>
      <c r="N8" s="30">
        <v>22317.13</v>
      </c>
      <c r="O8" s="30">
        <v>22317.13</v>
      </c>
    </row>
    <row r="9" spans="1:15" x14ac:dyDescent="0.25">
      <c r="A9" s="10" t="str">
        <f>MID(Tabla1[[#This Row],[Org 2]],1,2)</f>
        <v>01</v>
      </c>
      <c r="B9" s="28" t="s">
        <v>7</v>
      </c>
      <c r="C9" s="28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28" t="s">
        <v>392</v>
      </c>
      <c r="H9" s="29" t="s">
        <v>393</v>
      </c>
      <c r="I9" s="30">
        <v>3516</v>
      </c>
      <c r="J9" s="30">
        <v>0</v>
      </c>
      <c r="K9" s="30">
        <v>3516</v>
      </c>
      <c r="L9" s="30">
        <v>3785.4</v>
      </c>
      <c r="M9" s="30">
        <v>3785.4</v>
      </c>
      <c r="N9" s="30">
        <v>3008.05</v>
      </c>
      <c r="O9" s="30">
        <v>3008.05</v>
      </c>
    </row>
    <row r="10" spans="1:15" x14ac:dyDescent="0.25">
      <c r="A10" s="10" t="str">
        <f>MID(Tabla1[[#This Row],[Org 2]],1,2)</f>
        <v>01</v>
      </c>
      <c r="B10" s="28" t="s">
        <v>7</v>
      </c>
      <c r="C10" s="28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28" t="s">
        <v>394</v>
      </c>
      <c r="H10" s="29" t="s">
        <v>395</v>
      </c>
      <c r="I10" s="30">
        <v>1900</v>
      </c>
      <c r="J10" s="30">
        <v>0</v>
      </c>
      <c r="K10" s="30">
        <v>1900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0" t="str">
        <f>MID(Tabla1[[#This Row],[Org 2]],1,2)</f>
        <v>01</v>
      </c>
      <c r="B11" s="28" t="s">
        <v>7</v>
      </c>
      <c r="C11" s="28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28" t="s">
        <v>396</v>
      </c>
      <c r="H11" s="29" t="s">
        <v>397</v>
      </c>
      <c r="I11" s="30">
        <v>1910</v>
      </c>
      <c r="J11" s="30">
        <v>0</v>
      </c>
      <c r="K11" s="30">
        <v>1910</v>
      </c>
      <c r="L11" s="30">
        <v>0</v>
      </c>
      <c r="M11" s="30">
        <v>0</v>
      </c>
      <c r="N11" s="30">
        <v>0</v>
      </c>
      <c r="O11" s="30">
        <v>0</v>
      </c>
    </row>
    <row r="12" spans="1:15" x14ac:dyDescent="0.25">
      <c r="A12" s="10" t="str">
        <f>MID(Tabla1[[#This Row],[Org 2]],1,2)</f>
        <v>01</v>
      </c>
      <c r="B12" s="28" t="s">
        <v>7</v>
      </c>
      <c r="C12" s="28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28" t="s">
        <v>398</v>
      </c>
      <c r="H12" s="29" t="s">
        <v>399</v>
      </c>
      <c r="I12" s="30">
        <v>2200</v>
      </c>
      <c r="J12" s="30">
        <v>0</v>
      </c>
      <c r="K12" s="30">
        <v>2200</v>
      </c>
      <c r="L12" s="30">
        <v>0</v>
      </c>
      <c r="M12" s="30">
        <v>0</v>
      </c>
      <c r="N12" s="30">
        <v>0</v>
      </c>
      <c r="O12" s="30">
        <v>0</v>
      </c>
    </row>
    <row r="13" spans="1:15" x14ac:dyDescent="0.25">
      <c r="A13" s="10" t="str">
        <f>MID(Tabla1[[#This Row],[Org 2]],1,2)</f>
        <v>01</v>
      </c>
      <c r="B13" s="28" t="s">
        <v>7</v>
      </c>
      <c r="C13" s="28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28" t="s">
        <v>400</v>
      </c>
      <c r="H13" s="29" t="s">
        <v>401</v>
      </c>
      <c r="I13" s="30">
        <v>105000</v>
      </c>
      <c r="J13" s="30">
        <v>0</v>
      </c>
      <c r="K13" s="30">
        <v>105000</v>
      </c>
      <c r="L13" s="30">
        <v>27278.14</v>
      </c>
      <c r="M13" s="30">
        <v>27278.14</v>
      </c>
      <c r="N13" s="30">
        <v>13822.94</v>
      </c>
      <c r="O13" s="30">
        <v>13822.94</v>
      </c>
    </row>
    <row r="14" spans="1:15" x14ac:dyDescent="0.25">
      <c r="A14" s="10" t="str">
        <f>MID(Tabla1[[#This Row],[Org 2]],1,2)</f>
        <v>01</v>
      </c>
      <c r="B14" s="28" t="s">
        <v>7</v>
      </c>
      <c r="C14" s="28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28" t="s">
        <v>402</v>
      </c>
      <c r="H14" s="29" t="s">
        <v>403</v>
      </c>
      <c r="I14" s="30">
        <v>13000</v>
      </c>
      <c r="J14" s="30">
        <v>0</v>
      </c>
      <c r="K14" s="30">
        <v>13000</v>
      </c>
      <c r="L14" s="30">
        <v>2137.84</v>
      </c>
      <c r="M14" s="30">
        <v>2137.84</v>
      </c>
      <c r="N14" s="30">
        <v>2137.84</v>
      </c>
      <c r="O14" s="30">
        <v>2137.84</v>
      </c>
    </row>
    <row r="15" spans="1:15" x14ac:dyDescent="0.25">
      <c r="A15" s="10" t="str">
        <f>MID(Tabla1[[#This Row],[Org 2]],1,2)</f>
        <v>01</v>
      </c>
      <c r="B15" s="28" t="s">
        <v>7</v>
      </c>
      <c r="C15" s="28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28" t="s">
        <v>404</v>
      </c>
      <c r="H15" s="29" t="s">
        <v>405</v>
      </c>
      <c r="I15" s="30">
        <v>1250</v>
      </c>
      <c r="J15" s="30">
        <v>0</v>
      </c>
      <c r="K15" s="30">
        <v>1250</v>
      </c>
      <c r="L15" s="30">
        <v>0</v>
      </c>
      <c r="M15" s="30">
        <v>0</v>
      </c>
      <c r="N15" s="30">
        <v>0</v>
      </c>
      <c r="O15" s="30">
        <v>0</v>
      </c>
    </row>
    <row r="16" spans="1:15" x14ac:dyDescent="0.25">
      <c r="A16" s="10" t="str">
        <f>MID(Tabla1[[#This Row],[Org 2]],1,2)</f>
        <v>01</v>
      </c>
      <c r="B16" s="28" t="s">
        <v>7</v>
      </c>
      <c r="C16" s="28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28" t="s">
        <v>406</v>
      </c>
      <c r="H16" s="29" t="s">
        <v>407</v>
      </c>
      <c r="I16" s="30">
        <v>1000</v>
      </c>
      <c r="J16" s="30">
        <v>0</v>
      </c>
      <c r="K16" s="30">
        <v>1000</v>
      </c>
      <c r="L16" s="30">
        <v>0</v>
      </c>
      <c r="M16" s="30">
        <v>0</v>
      </c>
      <c r="N16" s="30">
        <v>0</v>
      </c>
      <c r="O16" s="30">
        <v>0</v>
      </c>
    </row>
    <row r="17" spans="1:15" x14ac:dyDescent="0.25">
      <c r="A17" s="10" t="str">
        <f>MID(Tabla1[[#This Row],[Org 2]],1,2)</f>
        <v>01</v>
      </c>
      <c r="B17" s="28" t="s">
        <v>7</v>
      </c>
      <c r="C17" s="28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28" t="s">
        <v>408</v>
      </c>
      <c r="H17" s="29" t="s">
        <v>403</v>
      </c>
      <c r="I17" s="30">
        <v>13000</v>
      </c>
      <c r="J17" s="30">
        <v>0</v>
      </c>
      <c r="K17" s="30">
        <v>13000</v>
      </c>
      <c r="L17" s="30">
        <v>9075.77</v>
      </c>
      <c r="M17" s="30">
        <v>9075.77</v>
      </c>
      <c r="N17" s="30">
        <v>9075.77</v>
      </c>
      <c r="O17" s="30">
        <v>9075.77</v>
      </c>
    </row>
    <row r="18" spans="1:15" x14ac:dyDescent="0.25">
      <c r="A18" s="10" t="str">
        <f>MID(Tabla1[[#This Row],[Org 2]],1,2)</f>
        <v>01</v>
      </c>
      <c r="B18" s="28" t="s">
        <v>7</v>
      </c>
      <c r="C18" s="28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28" t="s">
        <v>409</v>
      </c>
      <c r="H18" s="29" t="s">
        <v>405</v>
      </c>
      <c r="I18" s="30">
        <v>2000</v>
      </c>
      <c r="J18" s="30">
        <v>0</v>
      </c>
      <c r="K18" s="30">
        <v>2000</v>
      </c>
      <c r="L18" s="30">
        <v>0</v>
      </c>
      <c r="M18" s="30">
        <v>0</v>
      </c>
      <c r="N18" s="30">
        <v>0</v>
      </c>
      <c r="O18" s="30">
        <v>0</v>
      </c>
    </row>
    <row r="19" spans="1:15" x14ac:dyDescent="0.25">
      <c r="A19" s="10" t="str">
        <f>MID(Tabla1[[#This Row],[Org 2]],1,2)</f>
        <v>01</v>
      </c>
      <c r="B19" s="28" t="s">
        <v>7</v>
      </c>
      <c r="C19" s="28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28" t="s">
        <v>410</v>
      </c>
      <c r="H19" s="29" t="s">
        <v>411</v>
      </c>
      <c r="I19" s="30">
        <v>500</v>
      </c>
      <c r="J19" s="30">
        <v>0</v>
      </c>
      <c r="K19" s="30">
        <v>500</v>
      </c>
      <c r="L19" s="30">
        <v>0</v>
      </c>
      <c r="M19" s="30">
        <v>0</v>
      </c>
      <c r="N19" s="30">
        <v>0</v>
      </c>
      <c r="O19" s="30">
        <v>0</v>
      </c>
    </row>
    <row r="20" spans="1:15" x14ac:dyDescent="0.25">
      <c r="A20" s="10" t="str">
        <f>MID(Tabla1[[#This Row],[Org 2]],1,2)</f>
        <v>01</v>
      </c>
      <c r="B20" s="28" t="s">
        <v>7</v>
      </c>
      <c r="C20" s="28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28" t="s">
        <v>412</v>
      </c>
      <c r="H20" s="29" t="s">
        <v>413</v>
      </c>
      <c r="I20" s="30">
        <v>87165</v>
      </c>
      <c r="J20" s="30">
        <v>0</v>
      </c>
      <c r="K20" s="30">
        <v>87165</v>
      </c>
      <c r="L20" s="30">
        <v>40192.629999999997</v>
      </c>
      <c r="M20" s="30">
        <v>40192.629999999997</v>
      </c>
      <c r="N20" s="30">
        <v>40192.629999999997</v>
      </c>
      <c r="O20" s="30">
        <v>36318.65</v>
      </c>
    </row>
    <row r="21" spans="1:15" x14ac:dyDescent="0.25">
      <c r="A21" s="10" t="str">
        <f>MID(Tabla1[[#This Row],[Org 2]],1,2)</f>
        <v>01</v>
      </c>
      <c r="B21" s="28" t="s">
        <v>7</v>
      </c>
      <c r="C21" s="28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28" t="s">
        <v>414</v>
      </c>
      <c r="H21" s="29" t="s">
        <v>415</v>
      </c>
      <c r="I21" s="30">
        <v>236432</v>
      </c>
      <c r="J21" s="30">
        <v>0</v>
      </c>
      <c r="K21" s="30">
        <v>236432</v>
      </c>
      <c r="L21" s="30">
        <v>236385</v>
      </c>
      <c r="M21" s="30">
        <v>236385</v>
      </c>
      <c r="N21" s="30">
        <v>103529.17</v>
      </c>
      <c r="O21" s="30">
        <v>103529.17</v>
      </c>
    </row>
    <row r="22" spans="1:15" x14ac:dyDescent="0.25">
      <c r="A22" s="10" t="str">
        <f>MID(Tabla1[[#This Row],[Org 2]],1,2)</f>
        <v>01</v>
      </c>
      <c r="B22" s="28" t="s">
        <v>7</v>
      </c>
      <c r="C22" s="28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28" t="s">
        <v>416</v>
      </c>
      <c r="H22" s="29" t="s">
        <v>417</v>
      </c>
      <c r="I22" s="30">
        <v>14847</v>
      </c>
      <c r="J22" s="30">
        <v>0</v>
      </c>
      <c r="K22" s="30">
        <v>14847</v>
      </c>
      <c r="L22" s="30">
        <v>14847</v>
      </c>
      <c r="M22" s="30">
        <v>14847</v>
      </c>
      <c r="N22" s="30">
        <v>7496.33</v>
      </c>
      <c r="O22" s="30">
        <v>7496.33</v>
      </c>
    </row>
    <row r="23" spans="1:15" x14ac:dyDescent="0.25">
      <c r="A23" s="10" t="str">
        <f>MID(Tabla1[[#This Row],[Org 2]],1,2)</f>
        <v>01</v>
      </c>
      <c r="B23" s="28" t="s">
        <v>7</v>
      </c>
      <c r="C23" s="28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28" t="s">
        <v>384</v>
      </c>
      <c r="H23" s="29" t="s">
        <v>385</v>
      </c>
      <c r="I23" s="30">
        <v>90973</v>
      </c>
      <c r="J23" s="30">
        <v>0</v>
      </c>
      <c r="K23" s="30">
        <v>90973</v>
      </c>
      <c r="L23" s="30">
        <v>68229</v>
      </c>
      <c r="M23" s="30">
        <v>68229</v>
      </c>
      <c r="N23" s="30">
        <v>34088.49</v>
      </c>
      <c r="O23" s="30">
        <v>34088.49</v>
      </c>
    </row>
    <row r="24" spans="1:15" x14ac:dyDescent="0.25">
      <c r="A24" s="10" t="str">
        <f>MID(Tabla1[[#This Row],[Org 2]],1,2)</f>
        <v>01</v>
      </c>
      <c r="B24" s="28" t="s">
        <v>7</v>
      </c>
      <c r="C24" s="28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28" t="s">
        <v>418</v>
      </c>
      <c r="H24" s="29" t="s">
        <v>419</v>
      </c>
      <c r="I24" s="30">
        <v>28916</v>
      </c>
      <c r="J24" s="30">
        <v>0</v>
      </c>
      <c r="K24" s="30">
        <v>28916</v>
      </c>
      <c r="L24" s="30">
        <v>19277</v>
      </c>
      <c r="M24" s="30">
        <v>19277</v>
      </c>
      <c r="N24" s="30">
        <v>9733.1200000000008</v>
      </c>
      <c r="O24" s="30">
        <v>9733.1200000000008</v>
      </c>
    </row>
    <row r="25" spans="1:15" x14ac:dyDescent="0.25">
      <c r="A25" s="10" t="str">
        <f>MID(Tabla1[[#This Row],[Org 2]],1,2)</f>
        <v>01</v>
      </c>
      <c r="B25" s="28" t="s">
        <v>7</v>
      </c>
      <c r="C25" s="28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28" t="s">
        <v>386</v>
      </c>
      <c r="H25" s="29" t="s">
        <v>387</v>
      </c>
      <c r="I25" s="30">
        <v>100682</v>
      </c>
      <c r="J25" s="30">
        <v>0</v>
      </c>
      <c r="K25" s="30">
        <v>100682</v>
      </c>
      <c r="L25" s="30">
        <v>100681</v>
      </c>
      <c r="M25" s="30">
        <v>100681</v>
      </c>
      <c r="N25" s="30">
        <v>45938.93</v>
      </c>
      <c r="O25" s="30">
        <v>45938.93</v>
      </c>
    </row>
    <row r="26" spans="1:15" x14ac:dyDescent="0.25">
      <c r="A26" s="10" t="str">
        <f>MID(Tabla1[[#This Row],[Org 2]],1,2)</f>
        <v>01</v>
      </c>
      <c r="B26" s="28" t="s">
        <v>7</v>
      </c>
      <c r="C26" s="28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28" t="s">
        <v>388</v>
      </c>
      <c r="H26" s="29" t="s">
        <v>389</v>
      </c>
      <c r="I26" s="30">
        <v>260004</v>
      </c>
      <c r="J26" s="30">
        <v>0</v>
      </c>
      <c r="K26" s="30">
        <v>260004</v>
      </c>
      <c r="L26" s="30">
        <v>240904</v>
      </c>
      <c r="M26" s="30">
        <v>240904</v>
      </c>
      <c r="N26" s="30">
        <v>110229.16</v>
      </c>
      <c r="O26" s="30">
        <v>110229.16</v>
      </c>
    </row>
    <row r="27" spans="1:15" x14ac:dyDescent="0.25">
      <c r="A27" s="10" t="str">
        <f>MID(Tabla1[[#This Row],[Org 2]],1,2)</f>
        <v>01</v>
      </c>
      <c r="B27" s="28" t="s">
        <v>7</v>
      </c>
      <c r="C27" s="28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28" t="s">
        <v>390</v>
      </c>
      <c r="H27" s="29" t="s">
        <v>391</v>
      </c>
      <c r="I27" s="30">
        <v>682734</v>
      </c>
      <c r="J27" s="30">
        <v>-18100</v>
      </c>
      <c r="K27" s="30">
        <v>664634</v>
      </c>
      <c r="L27" s="30">
        <v>642754</v>
      </c>
      <c r="M27" s="30">
        <v>642754</v>
      </c>
      <c r="N27" s="30">
        <v>284403.96000000002</v>
      </c>
      <c r="O27" s="30">
        <v>284403.96000000002</v>
      </c>
    </row>
    <row r="28" spans="1:15" x14ac:dyDescent="0.25">
      <c r="A28" s="10" t="str">
        <f>MID(Tabla1[[#This Row],[Org 2]],1,2)</f>
        <v>01</v>
      </c>
      <c r="B28" s="28" t="s">
        <v>7</v>
      </c>
      <c r="C28" s="28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28" t="s">
        <v>392</v>
      </c>
      <c r="H28" s="29" t="s">
        <v>393</v>
      </c>
      <c r="I28" s="30">
        <v>41070</v>
      </c>
      <c r="J28" s="30">
        <v>0</v>
      </c>
      <c r="K28" s="30">
        <v>41070</v>
      </c>
      <c r="L28" s="30">
        <v>43967.72</v>
      </c>
      <c r="M28" s="30">
        <v>43967.72</v>
      </c>
      <c r="N28" s="30">
        <v>26166.77</v>
      </c>
      <c r="O28" s="30">
        <v>26166.77</v>
      </c>
    </row>
    <row r="29" spans="1:15" x14ac:dyDescent="0.25">
      <c r="A29" s="10" t="str">
        <f>MID(Tabla1[[#This Row],[Org 2]],1,2)</f>
        <v>01</v>
      </c>
      <c r="B29" s="28" t="s">
        <v>7</v>
      </c>
      <c r="C29" s="28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28" t="s">
        <v>420</v>
      </c>
      <c r="H29" s="29" t="s">
        <v>421</v>
      </c>
      <c r="I29" s="30">
        <v>2662</v>
      </c>
      <c r="J29" s="30">
        <v>0</v>
      </c>
      <c r="K29" s="30">
        <v>2662</v>
      </c>
      <c r="L29" s="30">
        <v>2662</v>
      </c>
      <c r="M29" s="30">
        <v>2662</v>
      </c>
      <c r="N29" s="30">
        <v>588.66</v>
      </c>
      <c r="O29" s="30">
        <v>588.66</v>
      </c>
    </row>
    <row r="30" spans="1:15" x14ac:dyDescent="0.25">
      <c r="A30" s="10" t="str">
        <f>MID(Tabla1[[#This Row],[Org 2]],1,2)</f>
        <v>01</v>
      </c>
      <c r="B30" s="28" t="s">
        <v>7</v>
      </c>
      <c r="C30" s="28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28" t="s">
        <v>422</v>
      </c>
      <c r="H30" s="29" t="s">
        <v>423</v>
      </c>
      <c r="I30" s="30">
        <v>3500</v>
      </c>
      <c r="J30" s="30">
        <v>0</v>
      </c>
      <c r="K30" s="30">
        <v>3500</v>
      </c>
      <c r="L30" s="30">
        <v>2204</v>
      </c>
      <c r="M30" s="30">
        <v>2204</v>
      </c>
      <c r="N30" s="30">
        <v>742.72</v>
      </c>
      <c r="O30" s="30">
        <v>742.72</v>
      </c>
    </row>
    <row r="31" spans="1:15" x14ac:dyDescent="0.25">
      <c r="A31" s="10" t="str">
        <f>MID(Tabla1[[#This Row],[Org 2]],1,2)</f>
        <v>01</v>
      </c>
      <c r="B31" s="28" t="s">
        <v>7</v>
      </c>
      <c r="C31" s="28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28" t="s">
        <v>424</v>
      </c>
      <c r="H31" s="29" t="s">
        <v>425</v>
      </c>
      <c r="I31" s="30">
        <v>200000</v>
      </c>
      <c r="J31" s="30">
        <v>0</v>
      </c>
      <c r="K31" s="30">
        <v>200000</v>
      </c>
      <c r="L31" s="30">
        <v>18701.55</v>
      </c>
      <c r="M31" s="30">
        <v>18701.55</v>
      </c>
      <c r="N31" s="30">
        <v>18701.55</v>
      </c>
      <c r="O31" s="30">
        <v>11607.43</v>
      </c>
    </row>
    <row r="32" spans="1:15" x14ac:dyDescent="0.25">
      <c r="A32" s="10" t="str">
        <f>MID(Tabla1[[#This Row],[Org 2]],1,2)</f>
        <v>01</v>
      </c>
      <c r="B32" s="28" t="s">
        <v>7</v>
      </c>
      <c r="C32" s="28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28" t="s">
        <v>426</v>
      </c>
      <c r="H32" s="29" t="s">
        <v>427</v>
      </c>
      <c r="I32" s="30">
        <v>68000</v>
      </c>
      <c r="J32" s="30">
        <v>0</v>
      </c>
      <c r="K32" s="30">
        <v>68000</v>
      </c>
      <c r="L32" s="30">
        <v>51488.800000000003</v>
      </c>
      <c r="M32" s="30">
        <v>51488.800000000003</v>
      </c>
      <c r="N32" s="30">
        <v>23859.13</v>
      </c>
      <c r="O32" s="30">
        <v>23859.13</v>
      </c>
    </row>
    <row r="33" spans="1:15" x14ac:dyDescent="0.25">
      <c r="A33" s="10" t="str">
        <f>MID(Tabla1[[#This Row],[Org 2]],1,2)</f>
        <v>01</v>
      </c>
      <c r="B33" s="28" t="s">
        <v>7</v>
      </c>
      <c r="C33" s="28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28" t="s">
        <v>406</v>
      </c>
      <c r="H33" s="29" t="s">
        <v>407</v>
      </c>
      <c r="I33" s="30">
        <v>1845</v>
      </c>
      <c r="J33" s="30">
        <v>0</v>
      </c>
      <c r="K33" s="30">
        <v>1845</v>
      </c>
      <c r="L33" s="30">
        <v>209.24</v>
      </c>
      <c r="M33" s="30">
        <v>209.24</v>
      </c>
      <c r="N33" s="30">
        <v>209.24</v>
      </c>
      <c r="O33" s="30">
        <v>209.24</v>
      </c>
    </row>
    <row r="34" spans="1:15" x14ac:dyDescent="0.25">
      <c r="A34" s="10" t="str">
        <f>MID(Tabla1[[#This Row],[Org 2]],1,2)</f>
        <v>01</v>
      </c>
      <c r="B34" s="28" t="s">
        <v>7</v>
      </c>
      <c r="C34" s="28" t="s">
        <v>9</v>
      </c>
      <c r="D34" s="11" t="str">
        <f>VLOOKUP(C34,Hoja2!B:C,2,FALSE)</f>
        <v>Secretaría General</v>
      </c>
      <c r="E34" s="12" t="str">
        <f t="shared" si="0"/>
        <v>2</v>
      </c>
      <c r="F34" s="12" t="str">
        <f t="shared" si="1"/>
        <v>23</v>
      </c>
      <c r="G34" s="28" t="s">
        <v>410</v>
      </c>
      <c r="H34" s="29" t="s">
        <v>411</v>
      </c>
      <c r="I34" s="30">
        <v>0</v>
      </c>
      <c r="J34" s="30">
        <v>0</v>
      </c>
      <c r="K34" s="30">
        <v>0</v>
      </c>
      <c r="L34" s="30">
        <v>163.98</v>
      </c>
      <c r="M34" s="30">
        <v>163.98</v>
      </c>
      <c r="N34" s="30">
        <v>163.98</v>
      </c>
      <c r="O34" s="30">
        <v>163.98</v>
      </c>
    </row>
    <row r="35" spans="1:15" x14ac:dyDescent="0.25">
      <c r="A35" s="10" t="str">
        <f>MID(Tabla1[[#This Row],[Org 2]],1,2)</f>
        <v>01</v>
      </c>
      <c r="B35" s="28" t="s">
        <v>7</v>
      </c>
      <c r="C35" s="28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28" t="s">
        <v>384</v>
      </c>
      <c r="H35" s="29" t="s">
        <v>385</v>
      </c>
      <c r="I35" s="30">
        <v>34115</v>
      </c>
      <c r="J35" s="30">
        <v>0</v>
      </c>
      <c r="K35" s="30">
        <v>34115</v>
      </c>
      <c r="L35" s="30">
        <v>22743</v>
      </c>
      <c r="M35" s="30">
        <v>22743</v>
      </c>
      <c r="N35" s="30">
        <v>11482.74</v>
      </c>
      <c r="O35" s="30">
        <v>11482.74</v>
      </c>
    </row>
    <row r="36" spans="1:15" x14ac:dyDescent="0.25">
      <c r="A36" s="10" t="str">
        <f>MID(Tabla1[[#This Row],[Org 2]],1,2)</f>
        <v>01</v>
      </c>
      <c r="B36" s="28" t="s">
        <v>7</v>
      </c>
      <c r="C36" s="28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28" t="s">
        <v>418</v>
      </c>
      <c r="H36" s="29" t="s">
        <v>419</v>
      </c>
      <c r="I36" s="30">
        <v>67471</v>
      </c>
      <c r="J36" s="30">
        <v>0</v>
      </c>
      <c r="K36" s="30">
        <v>67471</v>
      </c>
      <c r="L36" s="30">
        <v>54275.69</v>
      </c>
      <c r="M36" s="30">
        <v>54275.69</v>
      </c>
      <c r="N36" s="30">
        <v>25028.93</v>
      </c>
      <c r="O36" s="30">
        <v>25028.93</v>
      </c>
    </row>
    <row r="37" spans="1:15" x14ac:dyDescent="0.25">
      <c r="A37" s="10" t="str">
        <f>MID(Tabla1[[#This Row],[Org 2]],1,2)</f>
        <v>01</v>
      </c>
      <c r="B37" s="28" t="s">
        <v>7</v>
      </c>
      <c r="C37" s="28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28" t="s">
        <v>428</v>
      </c>
      <c r="H37" s="29" t="s">
        <v>429</v>
      </c>
      <c r="I37" s="30">
        <v>17718</v>
      </c>
      <c r="J37" s="30">
        <v>0</v>
      </c>
      <c r="K37" s="30">
        <v>17718</v>
      </c>
      <c r="L37" s="30">
        <v>8834</v>
      </c>
      <c r="M37" s="30">
        <v>8834</v>
      </c>
      <c r="N37" s="30">
        <v>4112.3999999999996</v>
      </c>
      <c r="O37" s="30">
        <v>4112.3999999999996</v>
      </c>
    </row>
    <row r="38" spans="1:15" x14ac:dyDescent="0.25">
      <c r="A38" s="10" t="str">
        <f>MID(Tabla1[[#This Row],[Org 2]],1,2)</f>
        <v>01</v>
      </c>
      <c r="B38" s="28" t="s">
        <v>7</v>
      </c>
      <c r="C38" s="28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28" t="s">
        <v>386</v>
      </c>
      <c r="H38" s="29" t="s">
        <v>387</v>
      </c>
      <c r="I38" s="30">
        <v>25357</v>
      </c>
      <c r="J38" s="30">
        <v>0</v>
      </c>
      <c r="K38" s="30">
        <v>25357</v>
      </c>
      <c r="L38" s="30">
        <v>25357</v>
      </c>
      <c r="M38" s="30">
        <v>25357</v>
      </c>
      <c r="N38" s="30">
        <v>12940.82</v>
      </c>
      <c r="O38" s="30">
        <v>12940.82</v>
      </c>
    </row>
    <row r="39" spans="1:15" x14ac:dyDescent="0.25">
      <c r="A39" s="10" t="str">
        <f>MID(Tabla1[[#This Row],[Org 2]],1,2)</f>
        <v>01</v>
      </c>
      <c r="B39" s="28" t="s">
        <v>7</v>
      </c>
      <c r="C39" s="28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28" t="s">
        <v>388</v>
      </c>
      <c r="H39" s="29" t="s">
        <v>389</v>
      </c>
      <c r="I39" s="30">
        <v>62591</v>
      </c>
      <c r="J39" s="30">
        <v>0</v>
      </c>
      <c r="K39" s="30">
        <v>62591</v>
      </c>
      <c r="L39" s="30">
        <v>45294.36</v>
      </c>
      <c r="M39" s="30">
        <v>45294.36</v>
      </c>
      <c r="N39" s="30">
        <v>21492.76</v>
      </c>
      <c r="O39" s="30">
        <v>21492.76</v>
      </c>
    </row>
    <row r="40" spans="1:15" x14ac:dyDescent="0.25">
      <c r="A40" s="10" t="str">
        <f>MID(Tabla1[[#This Row],[Org 2]],1,2)</f>
        <v>01</v>
      </c>
      <c r="B40" s="28" t="s">
        <v>7</v>
      </c>
      <c r="C40" s="28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28" t="s">
        <v>390</v>
      </c>
      <c r="H40" s="29" t="s">
        <v>391</v>
      </c>
      <c r="I40" s="30">
        <v>167172</v>
      </c>
      <c r="J40" s="30">
        <v>0</v>
      </c>
      <c r="K40" s="30">
        <v>167172</v>
      </c>
      <c r="L40" s="30">
        <v>125692.2</v>
      </c>
      <c r="M40" s="30">
        <v>125692.2</v>
      </c>
      <c r="N40" s="30">
        <v>60894.23</v>
      </c>
      <c r="O40" s="30">
        <v>60894.23</v>
      </c>
    </row>
    <row r="41" spans="1:15" x14ac:dyDescent="0.25">
      <c r="A41" s="10" t="str">
        <f>MID(Tabla1[[#This Row],[Org 2]],1,2)</f>
        <v>01</v>
      </c>
      <c r="B41" s="28" t="s">
        <v>7</v>
      </c>
      <c r="C41" s="28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12</v>
      </c>
      <c r="G41" s="28" t="s">
        <v>392</v>
      </c>
      <c r="H41" s="29" t="s">
        <v>393</v>
      </c>
      <c r="I41" s="30">
        <v>22626</v>
      </c>
      <c r="J41" s="30">
        <v>0</v>
      </c>
      <c r="K41" s="30">
        <v>22626</v>
      </c>
      <c r="L41" s="30">
        <v>23707.599999999999</v>
      </c>
      <c r="M41" s="30">
        <v>23707.599999999999</v>
      </c>
      <c r="N41" s="30">
        <v>12473.67</v>
      </c>
      <c r="O41" s="30">
        <v>12473.67</v>
      </c>
    </row>
    <row r="42" spans="1:15" x14ac:dyDescent="0.25">
      <c r="A42" s="10" t="str">
        <f>MID(Tabla1[[#This Row],[Org 2]],1,2)</f>
        <v>01</v>
      </c>
      <c r="B42" s="28" t="s">
        <v>7</v>
      </c>
      <c r="C42" s="28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28" t="s">
        <v>430</v>
      </c>
      <c r="H42" s="29" t="s">
        <v>381</v>
      </c>
      <c r="I42" s="30">
        <v>296325</v>
      </c>
      <c r="J42" s="30">
        <v>0</v>
      </c>
      <c r="K42" s="30">
        <v>296325</v>
      </c>
      <c r="L42" s="30">
        <v>296324</v>
      </c>
      <c r="M42" s="30">
        <v>296324</v>
      </c>
      <c r="N42" s="30">
        <v>139092.38</v>
      </c>
      <c r="O42" s="30">
        <v>139092.38</v>
      </c>
    </row>
    <row r="43" spans="1:15" x14ac:dyDescent="0.25">
      <c r="A43" s="10" t="str">
        <f>MID(Tabla1[[#This Row],[Org 2]],1,2)</f>
        <v>01</v>
      </c>
      <c r="B43" s="28" t="s">
        <v>7</v>
      </c>
      <c r="C43" s="28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28" t="s">
        <v>431</v>
      </c>
      <c r="H43" s="29" t="s">
        <v>432</v>
      </c>
      <c r="I43" s="30">
        <v>15000</v>
      </c>
      <c r="J43" s="30">
        <v>0</v>
      </c>
      <c r="K43" s="30">
        <v>15000</v>
      </c>
      <c r="L43" s="30">
        <v>4000</v>
      </c>
      <c r="M43" s="30">
        <v>4000</v>
      </c>
      <c r="N43" s="30">
        <v>2507.9</v>
      </c>
      <c r="O43" s="30">
        <v>2507.9</v>
      </c>
    </row>
    <row r="44" spans="1:15" x14ac:dyDescent="0.25">
      <c r="A44" s="10" t="str">
        <f>MID(Tabla1[[#This Row],[Org 2]],1,2)</f>
        <v>01</v>
      </c>
      <c r="B44" s="28" t="s">
        <v>7</v>
      </c>
      <c r="C44" s="28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13</v>
      </c>
      <c r="G44" s="28" t="s">
        <v>433</v>
      </c>
      <c r="H44" s="29" t="s">
        <v>434</v>
      </c>
      <c r="I44" s="30">
        <v>248274</v>
      </c>
      <c r="J44" s="30">
        <v>0</v>
      </c>
      <c r="K44" s="30">
        <v>248274</v>
      </c>
      <c r="L44" s="30">
        <v>254899.34</v>
      </c>
      <c r="M44" s="30">
        <v>254899.34</v>
      </c>
      <c r="N44" s="30">
        <v>140909.82</v>
      </c>
      <c r="O44" s="30">
        <v>140909.82</v>
      </c>
    </row>
    <row r="45" spans="1:15" x14ac:dyDescent="0.25">
      <c r="A45" s="10" t="str">
        <f>MID(Tabla1[[#This Row],[Org 2]],1,2)</f>
        <v>01</v>
      </c>
      <c r="B45" s="28" t="s">
        <v>7</v>
      </c>
      <c r="C45" s="28" t="s">
        <v>10</v>
      </c>
      <c r="D45" s="11" t="str">
        <f>VLOOKUP(C45,Hoja2!B:C,2,FALSE)</f>
        <v>Unidad de Régimen Interior</v>
      </c>
      <c r="E45" s="12" t="str">
        <f t="shared" si="0"/>
        <v>1</v>
      </c>
      <c r="F45" s="12" t="str">
        <f t="shared" si="1"/>
        <v>13</v>
      </c>
      <c r="G45" s="28" t="s">
        <v>455</v>
      </c>
      <c r="H45" s="29" t="s">
        <v>456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</row>
    <row r="46" spans="1:15" x14ac:dyDescent="0.25">
      <c r="A46" s="10" t="str">
        <f>MID(Tabla1[[#This Row],[Org 2]],1,2)</f>
        <v>01</v>
      </c>
      <c r="B46" s="28" t="s">
        <v>7</v>
      </c>
      <c r="C46" s="28" t="s">
        <v>10</v>
      </c>
      <c r="D46" s="11" t="str">
        <f>VLOOKUP(C46,Hoja2!B:C,2,FALSE)</f>
        <v>Unidad de Régimen Interior</v>
      </c>
      <c r="E46" s="12" t="str">
        <f t="shared" si="0"/>
        <v>1</v>
      </c>
      <c r="F46" s="12" t="str">
        <f t="shared" si="1"/>
        <v>15</v>
      </c>
      <c r="G46" s="28" t="s">
        <v>435</v>
      </c>
      <c r="H46" s="29" t="s">
        <v>436</v>
      </c>
      <c r="I46" s="30">
        <v>15000</v>
      </c>
      <c r="J46" s="30">
        <v>0</v>
      </c>
      <c r="K46" s="30">
        <v>15000</v>
      </c>
      <c r="L46" s="30">
        <v>4000</v>
      </c>
      <c r="M46" s="30">
        <v>4000</v>
      </c>
      <c r="N46" s="30">
        <v>4000</v>
      </c>
      <c r="O46" s="30">
        <v>4000</v>
      </c>
    </row>
    <row r="47" spans="1:15" x14ac:dyDescent="0.25">
      <c r="A47" s="10" t="str">
        <f>MID(Tabla1[[#This Row],[Org 2]],1,2)</f>
        <v>01</v>
      </c>
      <c r="B47" s="28" t="s">
        <v>7</v>
      </c>
      <c r="C47" s="28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20</v>
      </c>
      <c r="G47" s="28" t="s">
        <v>420</v>
      </c>
      <c r="H47" s="29" t="s">
        <v>421</v>
      </c>
      <c r="I47" s="30">
        <v>7500</v>
      </c>
      <c r="J47" s="30">
        <v>0</v>
      </c>
      <c r="K47" s="30">
        <v>7500</v>
      </c>
      <c r="L47" s="30">
        <v>1870.06</v>
      </c>
      <c r="M47" s="30">
        <v>1870.06</v>
      </c>
      <c r="N47" s="30">
        <v>1230.27</v>
      </c>
      <c r="O47" s="30">
        <v>1230.27</v>
      </c>
    </row>
    <row r="48" spans="1:15" x14ac:dyDescent="0.25">
      <c r="A48" s="10" t="str">
        <f>MID(Tabla1[[#This Row],[Org 2]],1,2)</f>
        <v>01</v>
      </c>
      <c r="B48" s="28" t="s">
        <v>7</v>
      </c>
      <c r="C48" s="28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21</v>
      </c>
      <c r="G48" s="28" t="s">
        <v>422</v>
      </c>
      <c r="H48" s="29" t="s">
        <v>423</v>
      </c>
      <c r="I48" s="30">
        <v>18000</v>
      </c>
      <c r="J48" s="30">
        <v>0</v>
      </c>
      <c r="K48" s="30">
        <v>18000</v>
      </c>
      <c r="L48" s="30">
        <v>7990.32</v>
      </c>
      <c r="M48" s="30">
        <v>7990.32</v>
      </c>
      <c r="N48" s="30">
        <v>33.81</v>
      </c>
      <c r="O48" s="30">
        <v>33.81</v>
      </c>
    </row>
    <row r="49" spans="1:15" x14ac:dyDescent="0.25">
      <c r="A49" s="10" t="str">
        <f>MID(Tabla1[[#This Row],[Org 2]],1,2)</f>
        <v>01</v>
      </c>
      <c r="B49" s="28" t="s">
        <v>7</v>
      </c>
      <c r="C49" s="28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21</v>
      </c>
      <c r="G49" s="28" t="s">
        <v>437</v>
      </c>
      <c r="H49" s="29" t="s">
        <v>438</v>
      </c>
      <c r="I49" s="30">
        <v>7500</v>
      </c>
      <c r="J49" s="30">
        <v>0</v>
      </c>
      <c r="K49" s="30">
        <v>7500</v>
      </c>
      <c r="L49" s="30">
        <v>3500</v>
      </c>
      <c r="M49" s="30">
        <v>1638.26</v>
      </c>
      <c r="N49" s="30">
        <v>1638.26</v>
      </c>
      <c r="O49" s="30">
        <v>1638.26</v>
      </c>
    </row>
    <row r="50" spans="1:15" x14ac:dyDescent="0.25">
      <c r="A50" s="10" t="str">
        <f>MID(Tabla1[[#This Row],[Org 2]],1,2)</f>
        <v>01</v>
      </c>
      <c r="B50" s="28" t="s">
        <v>7</v>
      </c>
      <c r="C50" s="28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28" t="s">
        <v>394</v>
      </c>
      <c r="H50" s="29" t="s">
        <v>395</v>
      </c>
      <c r="I50" s="30">
        <v>130000</v>
      </c>
      <c r="J50" s="30">
        <v>0</v>
      </c>
      <c r="K50" s="30">
        <v>130000</v>
      </c>
      <c r="L50" s="30">
        <v>96939.7</v>
      </c>
      <c r="M50" s="30">
        <v>96939.7</v>
      </c>
      <c r="N50" s="30">
        <v>30779.65</v>
      </c>
      <c r="O50" s="30">
        <v>27458.01</v>
      </c>
    </row>
    <row r="51" spans="1:15" x14ac:dyDescent="0.25">
      <c r="A51" s="10" t="str">
        <f>MID(Tabla1[[#This Row],[Org 2]],1,2)</f>
        <v>01</v>
      </c>
      <c r="B51" s="28" t="s">
        <v>7</v>
      </c>
      <c r="C51" s="28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28" t="s">
        <v>439</v>
      </c>
      <c r="H51" s="29" t="s">
        <v>440</v>
      </c>
      <c r="I51" s="30">
        <v>9500</v>
      </c>
      <c r="J51" s="30">
        <v>0</v>
      </c>
      <c r="K51" s="30">
        <v>9500</v>
      </c>
      <c r="L51" s="30">
        <v>7694.81</v>
      </c>
      <c r="M51" s="30">
        <v>7694.81</v>
      </c>
      <c r="N51" s="30">
        <v>2269.84</v>
      </c>
      <c r="O51" s="30">
        <v>2088.86</v>
      </c>
    </row>
    <row r="52" spans="1:15" x14ac:dyDescent="0.25">
      <c r="A52" s="10" t="str">
        <f>MID(Tabla1[[#This Row],[Org 2]],1,2)</f>
        <v>01</v>
      </c>
      <c r="B52" s="28" t="s">
        <v>7</v>
      </c>
      <c r="C52" s="28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28" t="s">
        <v>441</v>
      </c>
      <c r="H52" s="29" t="s">
        <v>442</v>
      </c>
      <c r="I52" s="30">
        <v>17000</v>
      </c>
      <c r="J52" s="30">
        <v>0</v>
      </c>
      <c r="K52" s="30">
        <v>17000</v>
      </c>
      <c r="L52" s="30">
        <v>8036.35</v>
      </c>
      <c r="M52" s="30">
        <v>8036.35</v>
      </c>
      <c r="N52" s="30">
        <v>0</v>
      </c>
      <c r="O52" s="30">
        <v>0</v>
      </c>
    </row>
    <row r="53" spans="1:15" x14ac:dyDescent="0.25">
      <c r="A53" s="10" t="str">
        <f>MID(Tabla1[[#This Row],[Org 2]],1,2)</f>
        <v>01</v>
      </c>
      <c r="B53" s="28" t="s">
        <v>7</v>
      </c>
      <c r="C53" s="28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28" t="s">
        <v>443</v>
      </c>
      <c r="H53" s="29" t="s">
        <v>444</v>
      </c>
      <c r="I53" s="30">
        <v>1500</v>
      </c>
      <c r="J53" s="30">
        <v>0</v>
      </c>
      <c r="K53" s="30">
        <v>1500</v>
      </c>
      <c r="L53" s="30">
        <v>0</v>
      </c>
      <c r="M53" s="30">
        <v>0</v>
      </c>
      <c r="N53" s="30">
        <v>0</v>
      </c>
      <c r="O53" s="30">
        <v>0</v>
      </c>
    </row>
    <row r="54" spans="1:15" x14ac:dyDescent="0.25">
      <c r="A54" s="10" t="str">
        <f>MID(Tabla1[[#This Row],[Org 2]],1,2)</f>
        <v>01</v>
      </c>
      <c r="B54" s="28" t="s">
        <v>7</v>
      </c>
      <c r="C54" s="28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28" t="s">
        <v>445</v>
      </c>
      <c r="H54" s="29" t="s">
        <v>446</v>
      </c>
      <c r="I54" s="30">
        <v>2000</v>
      </c>
      <c r="J54" s="30">
        <v>0</v>
      </c>
      <c r="K54" s="30">
        <v>2000</v>
      </c>
      <c r="L54" s="30">
        <v>0</v>
      </c>
      <c r="M54" s="30">
        <v>0</v>
      </c>
      <c r="N54" s="30">
        <v>0</v>
      </c>
      <c r="O54" s="30">
        <v>0</v>
      </c>
    </row>
    <row r="55" spans="1:15" x14ac:dyDescent="0.25">
      <c r="A55" s="10" t="str">
        <f>MID(Tabla1[[#This Row],[Org 2]],1,2)</f>
        <v>01</v>
      </c>
      <c r="B55" s="28" t="s">
        <v>7</v>
      </c>
      <c r="C55" s="28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28" t="s">
        <v>398</v>
      </c>
      <c r="H55" s="29" t="s">
        <v>399</v>
      </c>
      <c r="I55" s="30">
        <v>2350</v>
      </c>
      <c r="J55" s="30">
        <v>0</v>
      </c>
      <c r="K55" s="30">
        <v>2350</v>
      </c>
      <c r="L55" s="30">
        <v>168.77</v>
      </c>
      <c r="M55" s="30">
        <v>168.77</v>
      </c>
      <c r="N55" s="30">
        <v>168.77</v>
      </c>
      <c r="O55" s="30">
        <v>168.77</v>
      </c>
    </row>
    <row r="56" spans="1:15" x14ac:dyDescent="0.25">
      <c r="A56" s="10" t="str">
        <f>MID(Tabla1[[#This Row],[Org 2]],1,2)</f>
        <v>01</v>
      </c>
      <c r="B56" s="28" t="s">
        <v>7</v>
      </c>
      <c r="C56" s="28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28" t="s">
        <v>400</v>
      </c>
      <c r="H56" s="29" t="s">
        <v>401</v>
      </c>
      <c r="I56" s="30">
        <v>17000</v>
      </c>
      <c r="J56" s="30">
        <v>0</v>
      </c>
      <c r="K56" s="30">
        <v>17000</v>
      </c>
      <c r="L56" s="30">
        <v>1402.88</v>
      </c>
      <c r="M56" s="30">
        <v>1402.88</v>
      </c>
      <c r="N56" s="30">
        <v>1402.88</v>
      </c>
      <c r="O56" s="30">
        <v>1402.88</v>
      </c>
    </row>
    <row r="57" spans="1:15" x14ac:dyDescent="0.25">
      <c r="A57" s="10" t="str">
        <f>MID(Tabla1[[#This Row],[Org 2]],1,2)</f>
        <v>01</v>
      </c>
      <c r="B57" s="28" t="s">
        <v>7</v>
      </c>
      <c r="C57" s="28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28" t="s">
        <v>447</v>
      </c>
      <c r="H57" s="29" t="s">
        <v>448</v>
      </c>
      <c r="I57" s="30">
        <v>6000</v>
      </c>
      <c r="J57" s="30">
        <v>0</v>
      </c>
      <c r="K57" s="30">
        <v>6000</v>
      </c>
      <c r="L57" s="30">
        <v>3183.5</v>
      </c>
      <c r="M57" s="30">
        <v>3183.5</v>
      </c>
      <c r="N57" s="30">
        <v>0</v>
      </c>
      <c r="O57" s="30">
        <v>0</v>
      </c>
    </row>
    <row r="58" spans="1:15" x14ac:dyDescent="0.25">
      <c r="A58" s="10" t="str">
        <f>MID(Tabla1[[#This Row],[Org 2]],1,2)</f>
        <v>01</v>
      </c>
      <c r="B58" s="28" t="s">
        <v>7</v>
      </c>
      <c r="C58" s="28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28" t="s">
        <v>449</v>
      </c>
      <c r="H58" s="29" t="s">
        <v>450</v>
      </c>
      <c r="I58" s="30">
        <v>1500</v>
      </c>
      <c r="J58" s="30">
        <v>0</v>
      </c>
      <c r="K58" s="30">
        <v>1500</v>
      </c>
      <c r="L58" s="30">
        <v>0</v>
      </c>
      <c r="M58" s="30">
        <v>0</v>
      </c>
      <c r="N58" s="30">
        <v>0</v>
      </c>
      <c r="O58" s="30">
        <v>0</v>
      </c>
    </row>
    <row r="59" spans="1:15" x14ac:dyDescent="0.25">
      <c r="A59" s="10" t="str">
        <f>MID(Tabla1[[#This Row],[Org 2]],1,2)</f>
        <v>01</v>
      </c>
      <c r="B59" s="28" t="s">
        <v>7</v>
      </c>
      <c r="C59" s="28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22</v>
      </c>
      <c r="G59" s="28" t="s">
        <v>451</v>
      </c>
      <c r="H59" s="29" t="s">
        <v>452</v>
      </c>
      <c r="I59" s="30">
        <v>10500</v>
      </c>
      <c r="J59" s="30">
        <v>0</v>
      </c>
      <c r="K59" s="30">
        <v>10500</v>
      </c>
      <c r="L59" s="30">
        <v>3368.04</v>
      </c>
      <c r="M59" s="30">
        <v>3368.04</v>
      </c>
      <c r="N59" s="30">
        <v>3368.04</v>
      </c>
      <c r="O59" s="30">
        <v>3368.04</v>
      </c>
    </row>
    <row r="60" spans="1:15" x14ac:dyDescent="0.25">
      <c r="A60" s="10" t="str">
        <f>MID(Tabla1[[#This Row],[Org 2]],1,2)</f>
        <v>01</v>
      </c>
      <c r="B60" s="28" t="s">
        <v>7</v>
      </c>
      <c r="C60" s="28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22</v>
      </c>
      <c r="G60" s="28" t="s">
        <v>426</v>
      </c>
      <c r="H60" s="29" t="s">
        <v>427</v>
      </c>
      <c r="I60" s="30">
        <v>4000</v>
      </c>
      <c r="J60" s="30">
        <v>0</v>
      </c>
      <c r="K60" s="30">
        <v>4000</v>
      </c>
      <c r="L60" s="30">
        <v>3960</v>
      </c>
      <c r="M60" s="30">
        <v>3960</v>
      </c>
      <c r="N60" s="30">
        <v>990</v>
      </c>
      <c r="O60" s="30">
        <v>990</v>
      </c>
    </row>
    <row r="61" spans="1:15" x14ac:dyDescent="0.25">
      <c r="A61" s="10" t="str">
        <f>MID(Tabla1[[#This Row],[Org 2]],1,2)</f>
        <v>01</v>
      </c>
      <c r="B61" s="28" t="s">
        <v>7</v>
      </c>
      <c r="C61" s="28" t="s">
        <v>10</v>
      </c>
      <c r="D61" s="11" t="str">
        <f>VLOOKUP(C61,Hoja2!B:C,2,FALSE)</f>
        <v>Unidad de Régimen Interior</v>
      </c>
      <c r="E61" s="12" t="str">
        <f t="shared" si="0"/>
        <v>2</v>
      </c>
      <c r="F61" s="12" t="str">
        <f t="shared" si="1"/>
        <v>23</v>
      </c>
      <c r="G61" s="28" t="s">
        <v>406</v>
      </c>
      <c r="H61" s="29" t="s">
        <v>407</v>
      </c>
      <c r="I61" s="30">
        <v>1300</v>
      </c>
      <c r="J61" s="30">
        <v>0</v>
      </c>
      <c r="K61" s="30">
        <v>1300</v>
      </c>
      <c r="L61" s="30">
        <v>149.6</v>
      </c>
      <c r="M61" s="30">
        <v>149.6</v>
      </c>
      <c r="N61" s="30">
        <v>149.6</v>
      </c>
      <c r="O61" s="30">
        <v>130.9</v>
      </c>
    </row>
    <row r="62" spans="1:15" x14ac:dyDescent="0.25">
      <c r="A62" s="10" t="str">
        <f>MID(Tabla1[[#This Row],[Org 2]],1,2)</f>
        <v>01</v>
      </c>
      <c r="B62" s="28" t="s">
        <v>7</v>
      </c>
      <c r="C62" s="28" t="s">
        <v>10</v>
      </c>
      <c r="D62" s="11" t="str">
        <f>VLOOKUP(C62,Hoja2!B:C,2,FALSE)</f>
        <v>Unidad de Régimen Interior</v>
      </c>
      <c r="E62" s="12" t="str">
        <f t="shared" si="0"/>
        <v>2</v>
      </c>
      <c r="F62" s="12" t="str">
        <f t="shared" si="1"/>
        <v>23</v>
      </c>
      <c r="G62" s="28" t="s">
        <v>410</v>
      </c>
      <c r="H62" s="29" t="s">
        <v>411</v>
      </c>
      <c r="I62" s="30">
        <v>1300</v>
      </c>
      <c r="J62" s="30">
        <v>0</v>
      </c>
      <c r="K62" s="30">
        <v>1300</v>
      </c>
      <c r="L62" s="30">
        <v>89</v>
      </c>
      <c r="M62" s="30">
        <v>89</v>
      </c>
      <c r="N62" s="30">
        <v>89</v>
      </c>
      <c r="O62" s="30">
        <v>89</v>
      </c>
    </row>
    <row r="63" spans="1:15" x14ac:dyDescent="0.25">
      <c r="A63" s="10" t="str">
        <f>MID(Tabla1[[#This Row],[Org 2]],1,2)</f>
        <v>01</v>
      </c>
      <c r="B63" s="28" t="s">
        <v>7</v>
      </c>
      <c r="C63" s="28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28" t="s">
        <v>428</v>
      </c>
      <c r="H63" s="29" t="s">
        <v>429</v>
      </c>
      <c r="I63" s="30">
        <v>25</v>
      </c>
      <c r="J63" s="30">
        <v>0</v>
      </c>
      <c r="K63" s="30">
        <v>25</v>
      </c>
      <c r="L63" s="30">
        <v>0</v>
      </c>
      <c r="M63" s="30">
        <v>0</v>
      </c>
      <c r="N63" s="30">
        <v>0</v>
      </c>
      <c r="O63" s="30">
        <v>0</v>
      </c>
    </row>
    <row r="64" spans="1:15" x14ac:dyDescent="0.25">
      <c r="A64" s="10" t="str">
        <f>MID(Tabla1[[#This Row],[Org 2]],1,2)</f>
        <v>01</v>
      </c>
      <c r="B64" s="28" t="s">
        <v>7</v>
      </c>
      <c r="C64" s="28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28" t="s">
        <v>388</v>
      </c>
      <c r="H64" s="29" t="s">
        <v>389</v>
      </c>
      <c r="I64" s="30">
        <v>12</v>
      </c>
      <c r="J64" s="30">
        <v>0</v>
      </c>
      <c r="K64" s="30">
        <v>12</v>
      </c>
      <c r="L64" s="30">
        <v>0</v>
      </c>
      <c r="M64" s="30">
        <v>0</v>
      </c>
      <c r="N64" s="30">
        <v>0</v>
      </c>
      <c r="O64" s="30">
        <v>0</v>
      </c>
    </row>
    <row r="65" spans="1:15" x14ac:dyDescent="0.25">
      <c r="A65" s="10" t="str">
        <f>MID(Tabla1[[#This Row],[Org 2]],1,2)</f>
        <v>01</v>
      </c>
      <c r="B65" s="28" t="s">
        <v>7</v>
      </c>
      <c r="C65" s="28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28" t="s">
        <v>390</v>
      </c>
      <c r="H65" s="29" t="s">
        <v>391</v>
      </c>
      <c r="I65" s="30">
        <v>30</v>
      </c>
      <c r="J65" s="30">
        <v>0</v>
      </c>
      <c r="K65" s="30">
        <v>30</v>
      </c>
      <c r="L65" s="30">
        <v>0</v>
      </c>
      <c r="M65" s="30">
        <v>0</v>
      </c>
      <c r="N65" s="30">
        <v>0</v>
      </c>
      <c r="O65" s="30">
        <v>0</v>
      </c>
    </row>
    <row r="66" spans="1:15" x14ac:dyDescent="0.25">
      <c r="A66" s="10" t="str">
        <f>MID(Tabla1[[#This Row],[Org 2]],1,2)</f>
        <v>01</v>
      </c>
      <c r="B66" s="28" t="s">
        <v>7</v>
      </c>
      <c r="C66" s="28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12</v>
      </c>
      <c r="G66" s="28" t="s">
        <v>392</v>
      </c>
      <c r="H66" s="29" t="s">
        <v>393</v>
      </c>
      <c r="I66" s="30">
        <v>0</v>
      </c>
      <c r="J66" s="30">
        <v>0</v>
      </c>
      <c r="K66" s="30">
        <v>0</v>
      </c>
      <c r="L66" s="30">
        <v>8.52</v>
      </c>
      <c r="M66" s="30">
        <v>8.52</v>
      </c>
      <c r="N66" s="30">
        <v>8.52</v>
      </c>
      <c r="O66" s="30">
        <v>8.52</v>
      </c>
    </row>
    <row r="67" spans="1:15" x14ac:dyDescent="0.25">
      <c r="A67" s="10" t="str">
        <f>MID(Tabla1[[#This Row],[Org 2]],1,2)</f>
        <v>01</v>
      </c>
      <c r="B67" s="28" t="s">
        <v>7</v>
      </c>
      <c r="C67" s="28" t="s">
        <v>11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28" t="s">
        <v>430</v>
      </c>
      <c r="H67" s="29" t="s">
        <v>381</v>
      </c>
      <c r="I67" s="30">
        <v>65585</v>
      </c>
      <c r="J67" s="30">
        <v>0</v>
      </c>
      <c r="K67" s="30">
        <v>65585</v>
      </c>
      <c r="L67" s="30">
        <v>42900</v>
      </c>
      <c r="M67" s="30">
        <v>42900</v>
      </c>
      <c r="N67" s="30">
        <v>21964.25</v>
      </c>
      <c r="O67" s="30">
        <v>21964.25</v>
      </c>
    </row>
    <row r="68" spans="1:15" x14ac:dyDescent="0.25">
      <c r="A68" s="10" t="str">
        <f>MID(Tabla1[[#This Row],[Org 2]],1,2)</f>
        <v>01</v>
      </c>
      <c r="B68" s="28" t="s">
        <v>7</v>
      </c>
      <c r="C68" s="28" t="s">
        <v>11</v>
      </c>
      <c r="D68" s="11" t="str">
        <f>VLOOKUP(C68,Hoja2!B:C,2,FALSE)</f>
        <v>Imprenta Municipal</v>
      </c>
      <c r="E68" s="12" t="str">
        <f t="shared" si="2"/>
        <v>1</v>
      </c>
      <c r="F68" s="12" t="str">
        <f t="shared" si="3"/>
        <v>13</v>
      </c>
      <c r="G68" s="28" t="s">
        <v>433</v>
      </c>
      <c r="H68" s="29" t="s">
        <v>434</v>
      </c>
      <c r="I68" s="30">
        <v>74570</v>
      </c>
      <c r="J68" s="30">
        <v>0</v>
      </c>
      <c r="K68" s="30">
        <v>74570</v>
      </c>
      <c r="L68" s="30">
        <v>45290.02</v>
      </c>
      <c r="M68" s="30">
        <v>45290.02</v>
      </c>
      <c r="N68" s="30">
        <v>22940.63</v>
      </c>
      <c r="O68" s="30">
        <v>22940.63</v>
      </c>
    </row>
    <row r="69" spans="1:15" x14ac:dyDescent="0.25">
      <c r="A69" s="10" t="str">
        <f>MID(Tabla1[[#This Row],[Org 2]],1,2)</f>
        <v>01</v>
      </c>
      <c r="B69" s="28" t="s">
        <v>7</v>
      </c>
      <c r="C69" s="28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20</v>
      </c>
      <c r="G69" s="28" t="s">
        <v>420</v>
      </c>
      <c r="H69" s="29" t="s">
        <v>421</v>
      </c>
      <c r="I69" s="30">
        <v>5000</v>
      </c>
      <c r="J69" s="30">
        <v>0</v>
      </c>
      <c r="K69" s="30">
        <v>5000</v>
      </c>
      <c r="L69" s="30">
        <v>4986.8599999999997</v>
      </c>
      <c r="M69" s="30">
        <v>4986.8599999999997</v>
      </c>
      <c r="N69" s="30">
        <v>2024.08</v>
      </c>
      <c r="O69" s="30">
        <v>2024.08</v>
      </c>
    </row>
    <row r="70" spans="1:15" x14ac:dyDescent="0.25">
      <c r="A70" s="10" t="str">
        <f>MID(Tabla1[[#This Row],[Org 2]],1,2)</f>
        <v>01</v>
      </c>
      <c r="B70" s="28" t="s">
        <v>7</v>
      </c>
      <c r="C70" s="28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28" t="s">
        <v>422</v>
      </c>
      <c r="H70" s="29" t="s">
        <v>423</v>
      </c>
      <c r="I70" s="30">
        <v>10000</v>
      </c>
      <c r="J70" s="30">
        <v>0</v>
      </c>
      <c r="K70" s="30">
        <v>10000</v>
      </c>
      <c r="L70" s="30">
        <v>1885.19</v>
      </c>
      <c r="M70" s="30">
        <v>1885.19</v>
      </c>
      <c r="N70" s="30">
        <v>1018.55</v>
      </c>
      <c r="O70" s="30">
        <v>1018.55</v>
      </c>
    </row>
    <row r="71" spans="1:15" x14ac:dyDescent="0.25">
      <c r="A71" s="10" t="str">
        <f>MID(Tabla1[[#This Row],[Org 2]],1,2)</f>
        <v>01</v>
      </c>
      <c r="B71" s="28" t="s">
        <v>7</v>
      </c>
      <c r="C71" s="28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21</v>
      </c>
      <c r="G71" s="28" t="s">
        <v>437</v>
      </c>
      <c r="H71" s="29" t="s">
        <v>438</v>
      </c>
      <c r="I71" s="30">
        <v>800</v>
      </c>
      <c r="J71" s="30">
        <v>0</v>
      </c>
      <c r="K71" s="30">
        <v>800</v>
      </c>
      <c r="L71" s="30">
        <v>0</v>
      </c>
      <c r="M71" s="30">
        <v>0</v>
      </c>
      <c r="N71" s="30">
        <v>0</v>
      </c>
      <c r="O71" s="30">
        <v>0</v>
      </c>
    </row>
    <row r="72" spans="1:15" x14ac:dyDescent="0.25">
      <c r="A72" s="10" t="str">
        <f>MID(Tabla1[[#This Row],[Org 2]],1,2)</f>
        <v>01</v>
      </c>
      <c r="B72" s="28" t="s">
        <v>7</v>
      </c>
      <c r="C72" s="28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28" t="s">
        <v>453</v>
      </c>
      <c r="H72" s="29" t="s">
        <v>454</v>
      </c>
      <c r="I72" s="30">
        <v>7000</v>
      </c>
      <c r="J72" s="30">
        <v>0</v>
      </c>
      <c r="K72" s="30">
        <v>7000</v>
      </c>
      <c r="L72" s="30">
        <v>7000</v>
      </c>
      <c r="M72" s="30">
        <v>7000</v>
      </c>
      <c r="N72" s="30">
        <v>1159.26</v>
      </c>
      <c r="O72" s="30">
        <v>1159.26</v>
      </c>
    </row>
    <row r="73" spans="1:15" x14ac:dyDescent="0.25">
      <c r="A73" s="10" t="str">
        <f>MID(Tabla1[[#This Row],[Org 2]],1,2)</f>
        <v>01</v>
      </c>
      <c r="B73" s="28" t="s">
        <v>7</v>
      </c>
      <c r="C73" s="28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28" t="s">
        <v>441</v>
      </c>
      <c r="H73" s="29" t="s">
        <v>442</v>
      </c>
      <c r="I73" s="30">
        <v>3000</v>
      </c>
      <c r="J73" s="30">
        <v>0</v>
      </c>
      <c r="K73" s="30">
        <v>3000</v>
      </c>
      <c r="L73" s="30">
        <v>1065.77</v>
      </c>
      <c r="M73" s="30">
        <v>1065.77</v>
      </c>
      <c r="N73" s="30">
        <v>0</v>
      </c>
      <c r="O73" s="30">
        <v>0</v>
      </c>
    </row>
    <row r="74" spans="1:15" x14ac:dyDescent="0.25">
      <c r="A74" s="10" t="str">
        <f>MID(Tabla1[[#This Row],[Org 2]],1,2)</f>
        <v>01</v>
      </c>
      <c r="B74" s="28" t="s">
        <v>7</v>
      </c>
      <c r="C74" s="28" t="s">
        <v>11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28" t="s">
        <v>445</v>
      </c>
      <c r="H74" s="29" t="s">
        <v>446</v>
      </c>
      <c r="I74" s="30">
        <v>140000</v>
      </c>
      <c r="J74" s="30">
        <v>0</v>
      </c>
      <c r="K74" s="30">
        <v>140000</v>
      </c>
      <c r="L74" s="30">
        <v>51671.839999999997</v>
      </c>
      <c r="M74" s="30">
        <v>51671.839999999997</v>
      </c>
      <c r="N74" s="30">
        <v>17161.82</v>
      </c>
      <c r="O74" s="30">
        <v>17161.82</v>
      </c>
    </row>
    <row r="75" spans="1:15" x14ac:dyDescent="0.25">
      <c r="A75" s="10" t="str">
        <f>MID(Tabla1[[#This Row],[Org 2]],1,2)</f>
        <v>01</v>
      </c>
      <c r="B75" s="28" t="s">
        <v>7</v>
      </c>
      <c r="C75" s="28" t="s">
        <v>11</v>
      </c>
      <c r="D75" s="11" t="str">
        <f>VLOOKUP(C75,Hoja2!B:C,2,FALSE)</f>
        <v>Imprenta Municipal</v>
      </c>
      <c r="E75" s="12" t="str">
        <f t="shared" si="2"/>
        <v>2</v>
      </c>
      <c r="F75" s="12" t="str">
        <f t="shared" si="3"/>
        <v>22</v>
      </c>
      <c r="G75" s="28" t="s">
        <v>451</v>
      </c>
      <c r="H75" s="29" t="s">
        <v>452</v>
      </c>
      <c r="I75" s="30">
        <v>3500</v>
      </c>
      <c r="J75" s="30">
        <v>0</v>
      </c>
      <c r="K75" s="30">
        <v>3500</v>
      </c>
      <c r="L75" s="30">
        <v>605</v>
      </c>
      <c r="M75" s="30">
        <v>605</v>
      </c>
      <c r="N75" s="30">
        <v>0</v>
      </c>
      <c r="O75" s="30">
        <v>0</v>
      </c>
    </row>
    <row r="76" spans="1:15" x14ac:dyDescent="0.25">
      <c r="A76" s="10" t="str">
        <f>MID(Tabla1[[#This Row],[Org 2]],1,2)</f>
        <v>01</v>
      </c>
      <c r="B76" s="28" t="s">
        <v>7</v>
      </c>
      <c r="C76" s="28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28" t="s">
        <v>414</v>
      </c>
      <c r="H76" s="29" t="s">
        <v>415</v>
      </c>
      <c r="I76" s="30">
        <v>16885</v>
      </c>
      <c r="J76" s="30">
        <v>0</v>
      </c>
      <c r="K76" s="30">
        <v>16885</v>
      </c>
      <c r="L76" s="30">
        <v>16884</v>
      </c>
      <c r="M76" s="30">
        <v>16884</v>
      </c>
      <c r="N76" s="30">
        <v>8524.86</v>
      </c>
      <c r="O76" s="30">
        <v>8524.86</v>
      </c>
    </row>
    <row r="77" spans="1:15" x14ac:dyDescent="0.25">
      <c r="A77" s="10" t="str">
        <f>MID(Tabla1[[#This Row],[Org 2]],1,2)</f>
        <v>01</v>
      </c>
      <c r="B77" s="28" t="s">
        <v>7</v>
      </c>
      <c r="C77" s="28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28" t="s">
        <v>416</v>
      </c>
      <c r="H77" s="29" t="s">
        <v>417</v>
      </c>
      <c r="I77" s="30">
        <v>74279</v>
      </c>
      <c r="J77" s="30">
        <v>0</v>
      </c>
      <c r="K77" s="30">
        <v>74279</v>
      </c>
      <c r="L77" s="30">
        <v>74237</v>
      </c>
      <c r="M77" s="30">
        <v>74237</v>
      </c>
      <c r="N77" s="30">
        <v>43864</v>
      </c>
      <c r="O77" s="30">
        <v>43864</v>
      </c>
    </row>
    <row r="78" spans="1:15" x14ac:dyDescent="0.25">
      <c r="A78" s="10" t="str">
        <f>MID(Tabla1[[#This Row],[Org 2]],1,2)</f>
        <v>01</v>
      </c>
      <c r="B78" s="28" t="s">
        <v>7</v>
      </c>
      <c r="C78" s="28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28" t="s">
        <v>418</v>
      </c>
      <c r="H78" s="29" t="s">
        <v>419</v>
      </c>
      <c r="I78" s="30">
        <v>9639</v>
      </c>
      <c r="J78" s="30">
        <v>0</v>
      </c>
      <c r="K78" s="30">
        <v>9639</v>
      </c>
      <c r="L78" s="30">
        <v>9638</v>
      </c>
      <c r="M78" s="30">
        <v>9638</v>
      </c>
      <c r="N78" s="30">
        <v>4866.5600000000004</v>
      </c>
      <c r="O78" s="30">
        <v>4866.5600000000004</v>
      </c>
    </row>
    <row r="79" spans="1:15" x14ac:dyDescent="0.25">
      <c r="A79" s="10" t="str">
        <f>MID(Tabla1[[#This Row],[Org 2]],1,2)</f>
        <v>01</v>
      </c>
      <c r="B79" s="28" t="s">
        <v>7</v>
      </c>
      <c r="C79" s="28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28" t="s">
        <v>386</v>
      </c>
      <c r="H79" s="29" t="s">
        <v>387</v>
      </c>
      <c r="I79" s="30">
        <v>25072</v>
      </c>
      <c r="J79" s="30">
        <v>0</v>
      </c>
      <c r="K79" s="30">
        <v>25072</v>
      </c>
      <c r="L79" s="30">
        <v>25072</v>
      </c>
      <c r="M79" s="30">
        <v>25072</v>
      </c>
      <c r="N79" s="30">
        <v>13428.61</v>
      </c>
      <c r="O79" s="30">
        <v>13428.61</v>
      </c>
    </row>
    <row r="80" spans="1:15" x14ac:dyDescent="0.25">
      <c r="A80" s="10" t="str">
        <f>MID(Tabla1[[#This Row],[Org 2]],1,2)</f>
        <v>01</v>
      </c>
      <c r="B80" s="28" t="s">
        <v>7</v>
      </c>
      <c r="C80" s="28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28" t="s">
        <v>388</v>
      </c>
      <c r="H80" s="29" t="s">
        <v>389</v>
      </c>
      <c r="I80" s="30">
        <v>54337</v>
      </c>
      <c r="J80" s="30">
        <v>0</v>
      </c>
      <c r="K80" s="30">
        <v>54337</v>
      </c>
      <c r="L80" s="30">
        <v>54316</v>
      </c>
      <c r="M80" s="30">
        <v>54316</v>
      </c>
      <c r="N80" s="30">
        <v>32651.18</v>
      </c>
      <c r="O80" s="30">
        <v>32651.18</v>
      </c>
    </row>
    <row r="81" spans="1:15" x14ac:dyDescent="0.25">
      <c r="A81" s="10" t="str">
        <f>MID(Tabla1[[#This Row],[Org 2]],1,2)</f>
        <v>01</v>
      </c>
      <c r="B81" s="28" t="s">
        <v>7</v>
      </c>
      <c r="C81" s="28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28" t="s">
        <v>390</v>
      </c>
      <c r="H81" s="29" t="s">
        <v>391</v>
      </c>
      <c r="I81" s="30">
        <v>129749</v>
      </c>
      <c r="J81" s="30">
        <v>0</v>
      </c>
      <c r="K81" s="30">
        <v>129749</v>
      </c>
      <c r="L81" s="30">
        <v>129701</v>
      </c>
      <c r="M81" s="30">
        <v>129701</v>
      </c>
      <c r="N81" s="30">
        <v>86700.99</v>
      </c>
      <c r="O81" s="30">
        <v>86700.99</v>
      </c>
    </row>
    <row r="82" spans="1:15" x14ac:dyDescent="0.25">
      <c r="A82" s="10" t="str">
        <f>MID(Tabla1[[#This Row],[Org 2]],1,2)</f>
        <v>01</v>
      </c>
      <c r="B82" s="28" t="s">
        <v>7</v>
      </c>
      <c r="C82" s="28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28" t="s">
        <v>392</v>
      </c>
      <c r="H82" s="29" t="s">
        <v>393</v>
      </c>
      <c r="I82" s="30">
        <v>9825</v>
      </c>
      <c r="J82" s="30">
        <v>0</v>
      </c>
      <c r="K82" s="30">
        <v>9825</v>
      </c>
      <c r="L82" s="30">
        <v>9811.2000000000007</v>
      </c>
      <c r="M82" s="30">
        <v>9811.2000000000007</v>
      </c>
      <c r="N82" s="30">
        <v>7088.32</v>
      </c>
      <c r="O82" s="30">
        <v>7088.32</v>
      </c>
    </row>
    <row r="83" spans="1:15" x14ac:dyDescent="0.25">
      <c r="A83" s="10" t="str">
        <f>MID(Tabla1[[#This Row],[Org 2]],1,2)</f>
        <v>01</v>
      </c>
      <c r="B83" s="28" t="s">
        <v>7</v>
      </c>
      <c r="C83" s="28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28" t="s">
        <v>430</v>
      </c>
      <c r="H83" s="29" t="s">
        <v>381</v>
      </c>
      <c r="I83" s="30">
        <v>14955</v>
      </c>
      <c r="J83" s="30">
        <v>0</v>
      </c>
      <c r="K83" s="30">
        <v>14955</v>
      </c>
      <c r="L83" s="30">
        <v>14954</v>
      </c>
      <c r="M83" s="30">
        <v>14954</v>
      </c>
      <c r="N83" s="30">
        <v>7550.2</v>
      </c>
      <c r="O83" s="30">
        <v>7550.2</v>
      </c>
    </row>
    <row r="84" spans="1:15" x14ac:dyDescent="0.25">
      <c r="A84" s="10" t="str">
        <f>MID(Tabla1[[#This Row],[Org 2]],1,2)</f>
        <v>01</v>
      </c>
      <c r="B84" s="28" t="s">
        <v>7</v>
      </c>
      <c r="C84" s="28" t="s">
        <v>12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28" t="s">
        <v>433</v>
      </c>
      <c r="H84" s="29" t="s">
        <v>434</v>
      </c>
      <c r="I84" s="30">
        <v>14715</v>
      </c>
      <c r="J84" s="30">
        <v>0</v>
      </c>
      <c r="K84" s="30">
        <v>14715</v>
      </c>
      <c r="L84" s="30">
        <v>14705.2</v>
      </c>
      <c r="M84" s="30">
        <v>14705.2</v>
      </c>
      <c r="N84" s="30">
        <v>7564.42</v>
      </c>
      <c r="O84" s="30">
        <v>7564.42</v>
      </c>
    </row>
    <row r="85" spans="1:15" x14ac:dyDescent="0.25">
      <c r="A85" s="10" t="str">
        <f>MID(Tabla1[[#This Row],[Org 2]],1,2)</f>
        <v>01</v>
      </c>
      <c r="B85" s="28" t="s">
        <v>7</v>
      </c>
      <c r="C85" s="28" t="s">
        <v>12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28" t="s">
        <v>455</v>
      </c>
      <c r="H85" s="29" t="s">
        <v>456</v>
      </c>
      <c r="I85" s="30">
        <v>10000</v>
      </c>
      <c r="J85" s="30">
        <v>18100</v>
      </c>
      <c r="K85" s="30">
        <v>28100</v>
      </c>
      <c r="L85" s="30">
        <v>12000</v>
      </c>
      <c r="M85" s="30">
        <v>12000</v>
      </c>
      <c r="N85" s="30">
        <v>11584.67</v>
      </c>
      <c r="O85" s="30">
        <v>11584.67</v>
      </c>
    </row>
    <row r="86" spans="1:15" x14ac:dyDescent="0.25">
      <c r="A86" s="10" t="str">
        <f>MID(Tabla1[[#This Row],[Org 2]],1,2)</f>
        <v>01</v>
      </c>
      <c r="B86" s="28" t="s">
        <v>7</v>
      </c>
      <c r="C86" s="28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20</v>
      </c>
      <c r="G86" s="28" t="s">
        <v>420</v>
      </c>
      <c r="H86" s="29" t="s">
        <v>421</v>
      </c>
      <c r="I86" s="30">
        <v>1600</v>
      </c>
      <c r="J86" s="30">
        <v>0</v>
      </c>
      <c r="K86" s="30">
        <v>1600</v>
      </c>
      <c r="L86" s="30">
        <v>1485</v>
      </c>
      <c r="M86" s="30">
        <v>1485</v>
      </c>
      <c r="N86" s="30">
        <v>328.51</v>
      </c>
      <c r="O86" s="30">
        <v>328.51</v>
      </c>
    </row>
    <row r="87" spans="1:15" x14ac:dyDescent="0.25">
      <c r="A87" s="10" t="str">
        <f>MID(Tabla1[[#This Row],[Org 2]],1,2)</f>
        <v>01</v>
      </c>
      <c r="B87" s="28" t="s">
        <v>7</v>
      </c>
      <c r="C87" s="28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21</v>
      </c>
      <c r="G87" s="28" t="s">
        <v>422</v>
      </c>
      <c r="H87" s="29" t="s">
        <v>423</v>
      </c>
      <c r="I87" s="30">
        <v>1000</v>
      </c>
      <c r="J87" s="30">
        <v>0</v>
      </c>
      <c r="K87" s="30">
        <v>1000</v>
      </c>
      <c r="L87" s="30">
        <v>450</v>
      </c>
      <c r="M87" s="30">
        <v>450</v>
      </c>
      <c r="N87" s="30">
        <v>59.33</v>
      </c>
      <c r="O87" s="30">
        <v>59.33</v>
      </c>
    </row>
    <row r="88" spans="1:15" x14ac:dyDescent="0.25">
      <c r="A88" s="10" t="str">
        <f>MID(Tabla1[[#This Row],[Org 2]],1,2)</f>
        <v>01</v>
      </c>
      <c r="B88" s="28" t="s">
        <v>7</v>
      </c>
      <c r="C88" s="28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28" t="s">
        <v>394</v>
      </c>
      <c r="H88" s="29" t="s">
        <v>395</v>
      </c>
      <c r="I88" s="30">
        <v>2000</v>
      </c>
      <c r="J88" s="30">
        <v>0</v>
      </c>
      <c r="K88" s="30">
        <v>2000</v>
      </c>
      <c r="L88" s="30">
        <v>64.13</v>
      </c>
      <c r="M88" s="30">
        <v>64.13</v>
      </c>
      <c r="N88" s="30">
        <v>64.13</v>
      </c>
      <c r="O88" s="30">
        <v>0</v>
      </c>
    </row>
    <row r="89" spans="1:15" x14ac:dyDescent="0.25">
      <c r="A89" s="10" t="str">
        <f>MID(Tabla1[[#This Row],[Org 2]],1,2)</f>
        <v>01</v>
      </c>
      <c r="B89" s="28" t="s">
        <v>7</v>
      </c>
      <c r="C89" s="28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28" t="s">
        <v>396</v>
      </c>
      <c r="H89" s="29" t="s">
        <v>397</v>
      </c>
      <c r="I89" s="30">
        <v>61000</v>
      </c>
      <c r="J89" s="30">
        <v>0</v>
      </c>
      <c r="K89" s="30">
        <v>61000</v>
      </c>
      <c r="L89" s="30">
        <v>56989.64</v>
      </c>
      <c r="M89" s="30">
        <v>52091.29</v>
      </c>
      <c r="N89" s="30">
        <v>50605.49</v>
      </c>
      <c r="O89" s="30">
        <v>50605.49</v>
      </c>
    </row>
    <row r="90" spans="1:15" x14ac:dyDescent="0.25">
      <c r="A90" s="10" t="str">
        <f>MID(Tabla1[[#This Row],[Org 2]],1,2)</f>
        <v>01</v>
      </c>
      <c r="B90" s="28" t="s">
        <v>7</v>
      </c>
      <c r="C90" s="28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28" t="s">
        <v>445</v>
      </c>
      <c r="H90" s="29" t="s">
        <v>446</v>
      </c>
      <c r="I90" s="30">
        <v>5000</v>
      </c>
      <c r="J90" s="30">
        <v>0</v>
      </c>
      <c r="K90" s="30">
        <v>5000</v>
      </c>
      <c r="L90" s="30">
        <v>465.94</v>
      </c>
      <c r="M90" s="30">
        <v>465.94</v>
      </c>
      <c r="N90" s="30">
        <v>152.4</v>
      </c>
      <c r="O90" s="30">
        <v>152.4</v>
      </c>
    </row>
    <row r="91" spans="1:15" x14ac:dyDescent="0.25">
      <c r="A91" s="10" t="str">
        <f>MID(Tabla1[[#This Row],[Org 2]],1,2)</f>
        <v>01</v>
      </c>
      <c r="B91" s="28" t="s">
        <v>7</v>
      </c>
      <c r="C91" s="28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28" t="s">
        <v>457</v>
      </c>
      <c r="H91" s="29" t="s">
        <v>458</v>
      </c>
      <c r="I91" s="30">
        <v>1000</v>
      </c>
      <c r="J91" s="30">
        <v>0</v>
      </c>
      <c r="K91" s="30">
        <v>1000</v>
      </c>
      <c r="L91" s="30">
        <v>0</v>
      </c>
      <c r="M91" s="30">
        <v>0</v>
      </c>
      <c r="N91" s="30">
        <v>0</v>
      </c>
      <c r="O91" s="30">
        <v>0</v>
      </c>
    </row>
    <row r="92" spans="1:15" x14ac:dyDescent="0.25">
      <c r="A92" s="10" t="str">
        <f>MID(Tabla1[[#This Row],[Org 2]],1,2)</f>
        <v>01</v>
      </c>
      <c r="B92" s="28" t="s">
        <v>7</v>
      </c>
      <c r="C92" s="28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28" t="s">
        <v>447</v>
      </c>
      <c r="H92" s="29" t="s">
        <v>448</v>
      </c>
      <c r="I92" s="30">
        <v>7500</v>
      </c>
      <c r="J92" s="30">
        <v>0</v>
      </c>
      <c r="K92" s="30">
        <v>7500</v>
      </c>
      <c r="L92" s="30">
        <v>0</v>
      </c>
      <c r="M92" s="30">
        <v>0</v>
      </c>
      <c r="N92" s="30">
        <v>0</v>
      </c>
      <c r="O92" s="30">
        <v>0</v>
      </c>
    </row>
    <row r="93" spans="1:15" x14ac:dyDescent="0.25">
      <c r="A93" s="10" t="str">
        <f>MID(Tabla1[[#This Row],[Org 2]],1,2)</f>
        <v>01</v>
      </c>
      <c r="B93" s="28" t="s">
        <v>7</v>
      </c>
      <c r="C93" s="28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28" t="s">
        <v>449</v>
      </c>
      <c r="H93" s="29" t="s">
        <v>450</v>
      </c>
      <c r="I93" s="30">
        <v>17000</v>
      </c>
      <c r="J93" s="30">
        <v>0</v>
      </c>
      <c r="K93" s="30">
        <v>17000</v>
      </c>
      <c r="L93" s="30">
        <v>0</v>
      </c>
      <c r="M93" s="30">
        <v>0</v>
      </c>
      <c r="N93" s="30">
        <v>0</v>
      </c>
      <c r="O93" s="30">
        <v>0</v>
      </c>
    </row>
    <row r="94" spans="1:15" x14ac:dyDescent="0.25">
      <c r="A94" s="10" t="str">
        <f>MID(Tabla1[[#This Row],[Org 2]],1,2)</f>
        <v>01</v>
      </c>
      <c r="B94" s="28" t="s">
        <v>7</v>
      </c>
      <c r="C94" s="28" t="s">
        <v>12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28" t="s">
        <v>459</v>
      </c>
      <c r="H94" s="29" t="s">
        <v>460</v>
      </c>
      <c r="I94" s="30">
        <v>80500</v>
      </c>
      <c r="J94" s="30">
        <v>0</v>
      </c>
      <c r="K94" s="30">
        <v>80500</v>
      </c>
      <c r="L94" s="30">
        <v>80500</v>
      </c>
      <c r="M94" s="30">
        <v>80500</v>
      </c>
      <c r="N94" s="30">
        <v>35079.040000000001</v>
      </c>
      <c r="O94" s="30">
        <v>32493.119999999999</v>
      </c>
    </row>
    <row r="95" spans="1:15" x14ac:dyDescent="0.25">
      <c r="A95" s="10" t="str">
        <f>MID(Tabla1[[#This Row],[Org 2]],1,2)</f>
        <v>01</v>
      </c>
      <c r="B95" s="28" t="s">
        <v>7</v>
      </c>
      <c r="C95" s="28" t="s">
        <v>12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28" t="s">
        <v>426</v>
      </c>
      <c r="H95" s="29" t="s">
        <v>427</v>
      </c>
      <c r="I95" s="30">
        <v>70000</v>
      </c>
      <c r="J95" s="30">
        <v>0</v>
      </c>
      <c r="K95" s="30">
        <v>70000</v>
      </c>
      <c r="L95" s="30">
        <v>13599.59</v>
      </c>
      <c r="M95" s="30">
        <v>13599.59</v>
      </c>
      <c r="N95" s="30">
        <v>5907.97</v>
      </c>
      <c r="O95" s="30">
        <v>5221.66</v>
      </c>
    </row>
    <row r="96" spans="1:15" x14ac:dyDescent="0.25">
      <c r="A96" s="10" t="str">
        <f>MID(Tabla1[[#This Row],[Org 2]],1,2)</f>
        <v>01</v>
      </c>
      <c r="B96" s="28" t="s">
        <v>7</v>
      </c>
      <c r="C96" s="28" t="s">
        <v>12</v>
      </c>
      <c r="D96" s="11" t="str">
        <f>VLOOKUP(C96,Hoja2!B:C,2,FALSE)</f>
        <v>Archivo Municipal</v>
      </c>
      <c r="E96" s="12" t="str">
        <f t="shared" si="2"/>
        <v>6</v>
      </c>
      <c r="F96" s="12" t="str">
        <f t="shared" si="3"/>
        <v>62</v>
      </c>
      <c r="G96" s="28" t="s">
        <v>493</v>
      </c>
      <c r="H96" s="29" t="s">
        <v>494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</row>
    <row r="97" spans="1:15" x14ac:dyDescent="0.25">
      <c r="A97" s="10" t="str">
        <f>MID(Tabla1[[#This Row],[Org 2]],1,2)</f>
        <v>01</v>
      </c>
      <c r="B97" s="28" t="s">
        <v>7</v>
      </c>
      <c r="C97" s="28" t="s">
        <v>12</v>
      </c>
      <c r="D97" s="11" t="str">
        <f>VLOOKUP(C97,Hoja2!B:C,2,FALSE)</f>
        <v>Archivo Municipal</v>
      </c>
      <c r="E97" s="12" t="str">
        <f t="shared" si="2"/>
        <v>6</v>
      </c>
      <c r="F97" s="12" t="str">
        <f t="shared" si="3"/>
        <v>62</v>
      </c>
      <c r="G97" s="28" t="s">
        <v>714</v>
      </c>
      <c r="H97" s="29" t="s">
        <v>715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</row>
    <row r="98" spans="1:15" x14ac:dyDescent="0.25">
      <c r="A98" s="10" t="str">
        <f>MID(Tabla1[[#This Row],[Org 2]],1,2)</f>
        <v>01</v>
      </c>
      <c r="B98" s="28" t="s">
        <v>7</v>
      </c>
      <c r="C98" s="28" t="s">
        <v>13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28" t="s">
        <v>414</v>
      </c>
      <c r="H98" s="29" t="s">
        <v>415</v>
      </c>
      <c r="I98" s="30">
        <v>16885</v>
      </c>
      <c r="J98" s="30">
        <v>0</v>
      </c>
      <c r="K98" s="30">
        <v>16885</v>
      </c>
      <c r="L98" s="30">
        <v>16884</v>
      </c>
      <c r="M98" s="30">
        <v>16884</v>
      </c>
      <c r="N98" s="30">
        <v>8524.86</v>
      </c>
      <c r="O98" s="30">
        <v>8524.86</v>
      </c>
    </row>
    <row r="99" spans="1:15" x14ac:dyDescent="0.25">
      <c r="A99" s="10" t="str">
        <f>MID(Tabla1[[#This Row],[Org 2]],1,2)</f>
        <v>01</v>
      </c>
      <c r="B99" s="28" t="s">
        <v>7</v>
      </c>
      <c r="C99" s="28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28" t="s">
        <v>384</v>
      </c>
      <c r="H99" s="29" t="s">
        <v>385</v>
      </c>
      <c r="I99" s="30">
        <v>22743</v>
      </c>
      <c r="J99" s="30">
        <v>0</v>
      </c>
      <c r="K99" s="30">
        <v>22743</v>
      </c>
      <c r="L99" s="30">
        <v>22743</v>
      </c>
      <c r="M99" s="30">
        <v>22743</v>
      </c>
      <c r="N99" s="30">
        <v>11482.74</v>
      </c>
      <c r="O99" s="30">
        <v>11482.74</v>
      </c>
    </row>
    <row r="100" spans="1:15" x14ac:dyDescent="0.25">
      <c r="A100" s="10" t="str">
        <f>MID(Tabla1[[#This Row],[Org 2]],1,2)</f>
        <v>01</v>
      </c>
      <c r="B100" s="28" t="s">
        <v>7</v>
      </c>
      <c r="C100" s="28" t="s">
        <v>13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28" t="s">
        <v>386</v>
      </c>
      <c r="H100" s="29" t="s">
        <v>387</v>
      </c>
      <c r="I100" s="30">
        <v>16952</v>
      </c>
      <c r="J100" s="30">
        <v>0</v>
      </c>
      <c r="K100" s="30">
        <v>16952</v>
      </c>
      <c r="L100" s="30">
        <v>16952</v>
      </c>
      <c r="M100" s="30">
        <v>16952</v>
      </c>
      <c r="N100" s="30">
        <v>8708.42</v>
      </c>
      <c r="O100" s="30">
        <v>8708.42</v>
      </c>
    </row>
    <row r="101" spans="1:15" x14ac:dyDescent="0.25">
      <c r="A101" s="10" t="str">
        <f>MID(Tabla1[[#This Row],[Org 2]],1,2)</f>
        <v>01</v>
      </c>
      <c r="B101" s="28" t="s">
        <v>7</v>
      </c>
      <c r="C101" s="28" t="s">
        <v>13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28" t="s">
        <v>388</v>
      </c>
      <c r="H101" s="29" t="s">
        <v>389</v>
      </c>
      <c r="I101" s="30">
        <v>27570</v>
      </c>
      <c r="J101" s="30">
        <v>0</v>
      </c>
      <c r="K101" s="30">
        <v>27570</v>
      </c>
      <c r="L101" s="30">
        <v>27569</v>
      </c>
      <c r="M101" s="30">
        <v>27569</v>
      </c>
      <c r="N101" s="30">
        <v>13919.78</v>
      </c>
      <c r="O101" s="30">
        <v>13919.78</v>
      </c>
    </row>
    <row r="102" spans="1:15" x14ac:dyDescent="0.25">
      <c r="A102" s="10" t="str">
        <f>MID(Tabla1[[#This Row],[Org 2]],1,2)</f>
        <v>01</v>
      </c>
      <c r="B102" s="28" t="s">
        <v>7</v>
      </c>
      <c r="C102" s="28" t="s">
        <v>13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28" t="s">
        <v>390</v>
      </c>
      <c r="H102" s="29" t="s">
        <v>391</v>
      </c>
      <c r="I102" s="30">
        <v>61031</v>
      </c>
      <c r="J102" s="30">
        <v>0</v>
      </c>
      <c r="K102" s="30">
        <v>61031</v>
      </c>
      <c r="L102" s="30">
        <v>61031</v>
      </c>
      <c r="M102" s="30">
        <v>61031</v>
      </c>
      <c r="N102" s="30">
        <v>30814.21</v>
      </c>
      <c r="O102" s="30">
        <v>30814.21</v>
      </c>
    </row>
    <row r="103" spans="1:15" x14ac:dyDescent="0.25">
      <c r="A103" s="10" t="str">
        <f>MID(Tabla1[[#This Row],[Org 2]],1,2)</f>
        <v>01</v>
      </c>
      <c r="B103" s="28" t="s">
        <v>7</v>
      </c>
      <c r="C103" s="28" t="s">
        <v>13</v>
      </c>
      <c r="D103" s="11" t="str">
        <f>VLOOKUP(C103,Hoja2!B:C,2,FALSE)</f>
        <v>Gobierno y Relaciones</v>
      </c>
      <c r="E103" s="12" t="str">
        <f t="shared" si="2"/>
        <v>1</v>
      </c>
      <c r="F103" s="12" t="str">
        <f t="shared" si="3"/>
        <v>12</v>
      </c>
      <c r="G103" s="28" t="s">
        <v>392</v>
      </c>
      <c r="H103" s="29" t="s">
        <v>393</v>
      </c>
      <c r="I103" s="30">
        <v>8342</v>
      </c>
      <c r="J103" s="30">
        <v>0</v>
      </c>
      <c r="K103" s="30">
        <v>8342</v>
      </c>
      <c r="L103" s="30">
        <v>8305.6</v>
      </c>
      <c r="M103" s="30">
        <v>8305.6</v>
      </c>
      <c r="N103" s="30">
        <v>4689.04</v>
      </c>
      <c r="O103" s="30">
        <v>4689.04</v>
      </c>
    </row>
    <row r="104" spans="1:15" x14ac:dyDescent="0.25">
      <c r="A104" s="10" t="str">
        <f>MID(Tabla1[[#This Row],[Org 2]],1,2)</f>
        <v>01</v>
      </c>
      <c r="B104" s="28" t="s">
        <v>7</v>
      </c>
      <c r="C104" s="28" t="s">
        <v>13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20</v>
      </c>
      <c r="G104" s="28" t="s">
        <v>420</v>
      </c>
      <c r="H104" s="29" t="s">
        <v>421</v>
      </c>
      <c r="I104" s="30">
        <v>4500</v>
      </c>
      <c r="J104" s="30">
        <v>0</v>
      </c>
      <c r="K104" s="30">
        <v>4500</v>
      </c>
      <c r="L104" s="30">
        <v>2722.5</v>
      </c>
      <c r="M104" s="30">
        <v>2722.5</v>
      </c>
      <c r="N104" s="30">
        <v>600.16</v>
      </c>
      <c r="O104" s="30">
        <v>600.16</v>
      </c>
    </row>
    <row r="105" spans="1:15" x14ac:dyDescent="0.25">
      <c r="A105" s="10" t="str">
        <f>MID(Tabla1[[#This Row],[Org 2]],1,2)</f>
        <v>01</v>
      </c>
      <c r="B105" s="28" t="s">
        <v>7</v>
      </c>
      <c r="C105" s="28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21</v>
      </c>
      <c r="G105" s="28" t="s">
        <v>422</v>
      </c>
      <c r="H105" s="29" t="s">
        <v>423</v>
      </c>
      <c r="I105" s="30">
        <v>6100</v>
      </c>
      <c r="J105" s="30">
        <v>0</v>
      </c>
      <c r="K105" s="30">
        <v>6100</v>
      </c>
      <c r="L105" s="30">
        <v>1919</v>
      </c>
      <c r="M105" s="30">
        <v>1919</v>
      </c>
      <c r="N105" s="30">
        <v>395.35</v>
      </c>
      <c r="O105" s="30">
        <v>395.35</v>
      </c>
    </row>
    <row r="106" spans="1:15" x14ac:dyDescent="0.25">
      <c r="A106" s="10" t="str">
        <f>MID(Tabla1[[#This Row],[Org 2]],1,2)</f>
        <v>01</v>
      </c>
      <c r="B106" s="28" t="s">
        <v>7</v>
      </c>
      <c r="C106" s="28" t="s">
        <v>13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22</v>
      </c>
      <c r="G106" s="28" t="s">
        <v>396</v>
      </c>
      <c r="H106" s="29" t="s">
        <v>397</v>
      </c>
      <c r="I106" s="30">
        <v>48000</v>
      </c>
      <c r="J106" s="30">
        <v>0</v>
      </c>
      <c r="K106" s="30">
        <v>48000</v>
      </c>
      <c r="L106" s="30">
        <v>48612.38</v>
      </c>
      <c r="M106" s="30">
        <v>48612.38</v>
      </c>
      <c r="N106" s="30">
        <v>21609.360000000001</v>
      </c>
      <c r="O106" s="30">
        <v>19077.96</v>
      </c>
    </row>
    <row r="107" spans="1:15" x14ac:dyDescent="0.25">
      <c r="A107" s="10" t="str">
        <f>MID(Tabla1[[#This Row],[Org 2]],1,2)</f>
        <v>01</v>
      </c>
      <c r="B107" s="28" t="s">
        <v>7</v>
      </c>
      <c r="C107" s="28" t="s">
        <v>13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22</v>
      </c>
      <c r="G107" s="28" t="s">
        <v>447</v>
      </c>
      <c r="H107" s="29" t="s">
        <v>448</v>
      </c>
      <c r="I107" s="30">
        <v>70000</v>
      </c>
      <c r="J107" s="30">
        <v>0</v>
      </c>
      <c r="K107" s="30">
        <v>70000</v>
      </c>
      <c r="L107" s="30">
        <v>35594.57</v>
      </c>
      <c r="M107" s="30">
        <v>35594.57</v>
      </c>
      <c r="N107" s="30">
        <v>35594.19</v>
      </c>
      <c r="O107" s="30">
        <v>32049.27</v>
      </c>
    </row>
    <row r="108" spans="1:15" x14ac:dyDescent="0.25">
      <c r="A108" s="10" t="str">
        <f>MID(Tabla1[[#This Row],[Org 2]],1,2)</f>
        <v>01</v>
      </c>
      <c r="B108" s="28" t="s">
        <v>7</v>
      </c>
      <c r="C108" s="28" t="s">
        <v>13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22</v>
      </c>
      <c r="G108" s="28" t="s">
        <v>451</v>
      </c>
      <c r="H108" s="29" t="s">
        <v>452</v>
      </c>
      <c r="I108" s="30">
        <v>40000</v>
      </c>
      <c r="J108" s="30">
        <v>0</v>
      </c>
      <c r="K108" s="30">
        <v>40000</v>
      </c>
      <c r="L108" s="30">
        <v>762.3</v>
      </c>
      <c r="M108" s="30">
        <v>762.3</v>
      </c>
      <c r="N108" s="30">
        <v>0</v>
      </c>
      <c r="O108" s="30">
        <v>0</v>
      </c>
    </row>
    <row r="109" spans="1:15" x14ac:dyDescent="0.25">
      <c r="A109" s="10" t="str">
        <f>MID(Tabla1[[#This Row],[Org 2]],1,2)</f>
        <v>01</v>
      </c>
      <c r="B109" s="28" t="s">
        <v>7</v>
      </c>
      <c r="C109" s="28" t="s">
        <v>13</v>
      </c>
      <c r="D109" s="11" t="str">
        <f>VLOOKUP(C109,Hoja2!B:C,2,FALSE)</f>
        <v>Gobierno y Relaciones</v>
      </c>
      <c r="E109" s="12" t="str">
        <f t="shared" si="2"/>
        <v>2</v>
      </c>
      <c r="F109" s="12" t="str">
        <f t="shared" si="3"/>
        <v>23</v>
      </c>
      <c r="G109" s="28" t="s">
        <v>461</v>
      </c>
      <c r="H109" s="29" t="s">
        <v>462</v>
      </c>
      <c r="I109" s="30">
        <v>18000</v>
      </c>
      <c r="J109" s="30">
        <v>0</v>
      </c>
      <c r="K109" s="30">
        <v>18000</v>
      </c>
      <c r="L109" s="30">
        <v>7200</v>
      </c>
      <c r="M109" s="30">
        <v>7200</v>
      </c>
      <c r="N109" s="30">
        <v>7200</v>
      </c>
      <c r="O109" s="30">
        <v>7200</v>
      </c>
    </row>
    <row r="110" spans="1:15" x14ac:dyDescent="0.25">
      <c r="A110" s="10" t="str">
        <f>MID(Tabla1[[#This Row],[Org 2]],1,2)</f>
        <v>01</v>
      </c>
      <c r="B110" s="28" t="s">
        <v>7</v>
      </c>
      <c r="C110" s="28" t="s">
        <v>13</v>
      </c>
      <c r="D110" s="11" t="str">
        <f>VLOOKUP(C110,Hoja2!B:C,2,FALSE)</f>
        <v>Gobierno y Relaciones</v>
      </c>
      <c r="E110" s="12" t="str">
        <f t="shared" si="2"/>
        <v>4</v>
      </c>
      <c r="F110" s="12" t="str">
        <f t="shared" si="3"/>
        <v>46</v>
      </c>
      <c r="G110" s="28" t="s">
        <v>463</v>
      </c>
      <c r="H110" s="29" t="s">
        <v>464</v>
      </c>
      <c r="I110" s="30">
        <v>3100</v>
      </c>
      <c r="J110" s="30">
        <v>0</v>
      </c>
      <c r="K110" s="30">
        <v>3100</v>
      </c>
      <c r="L110" s="30">
        <v>0</v>
      </c>
      <c r="M110" s="30">
        <v>0</v>
      </c>
      <c r="N110" s="30">
        <v>0</v>
      </c>
      <c r="O110" s="30">
        <v>0</v>
      </c>
    </row>
    <row r="111" spans="1:15" x14ac:dyDescent="0.25">
      <c r="A111" s="10" t="str">
        <f>MID(Tabla1[[#This Row],[Org 2]],1,2)</f>
        <v>01</v>
      </c>
      <c r="B111" s="28" t="s">
        <v>7</v>
      </c>
      <c r="C111" s="28" t="s">
        <v>13</v>
      </c>
      <c r="D111" s="11" t="str">
        <f>VLOOKUP(C111,Hoja2!B:C,2,FALSE)</f>
        <v>Gobierno y Relaciones</v>
      </c>
      <c r="E111" s="12" t="str">
        <f t="shared" si="2"/>
        <v>4</v>
      </c>
      <c r="F111" s="12" t="str">
        <f t="shared" si="3"/>
        <v>46</v>
      </c>
      <c r="G111" s="28" t="s">
        <v>465</v>
      </c>
      <c r="H111" s="29" t="s">
        <v>466</v>
      </c>
      <c r="I111" s="30">
        <v>46000</v>
      </c>
      <c r="J111" s="30">
        <v>0</v>
      </c>
      <c r="K111" s="30">
        <v>46000</v>
      </c>
      <c r="L111" s="30">
        <v>45275.27</v>
      </c>
      <c r="M111" s="30">
        <v>45275.27</v>
      </c>
      <c r="N111" s="30">
        <v>45275.27</v>
      </c>
      <c r="O111" s="30">
        <v>45275.27</v>
      </c>
    </row>
    <row r="112" spans="1:15" x14ac:dyDescent="0.25">
      <c r="A112" s="10" t="str">
        <f>MID(Tabla1[[#This Row],[Org 2]],1,2)</f>
        <v>01</v>
      </c>
      <c r="B112" s="28" t="s">
        <v>7</v>
      </c>
      <c r="C112" s="28" t="s">
        <v>14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28" t="s">
        <v>414</v>
      </c>
      <c r="H112" s="29" t="s">
        <v>415</v>
      </c>
      <c r="I112" s="30">
        <v>109750</v>
      </c>
      <c r="J112" s="30">
        <v>0</v>
      </c>
      <c r="K112" s="30">
        <v>109750</v>
      </c>
      <c r="L112" s="30">
        <v>109750</v>
      </c>
      <c r="M112" s="30">
        <v>109750</v>
      </c>
      <c r="N112" s="30">
        <v>59373.42</v>
      </c>
      <c r="O112" s="30">
        <v>59373.42</v>
      </c>
    </row>
    <row r="113" spans="1:15" x14ac:dyDescent="0.25">
      <c r="A113" s="10" t="str">
        <f>MID(Tabla1[[#This Row],[Org 2]],1,2)</f>
        <v>01</v>
      </c>
      <c r="B113" s="28" t="s">
        <v>7</v>
      </c>
      <c r="C113" s="28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28" t="s">
        <v>416</v>
      </c>
      <c r="H113" s="29" t="s">
        <v>417</v>
      </c>
      <c r="I113" s="30">
        <v>44542</v>
      </c>
      <c r="J113" s="30">
        <v>0</v>
      </c>
      <c r="K113" s="30">
        <v>44542</v>
      </c>
      <c r="L113" s="30">
        <v>14847</v>
      </c>
      <c r="M113" s="30">
        <v>14847</v>
      </c>
      <c r="N113" s="30">
        <v>7496.33</v>
      </c>
      <c r="O113" s="30">
        <v>7496.33</v>
      </c>
    </row>
    <row r="114" spans="1:15" x14ac:dyDescent="0.25">
      <c r="A114" s="10" t="str">
        <f>MID(Tabla1[[#This Row],[Org 2]],1,2)</f>
        <v>01</v>
      </c>
      <c r="B114" s="28" t="s">
        <v>7</v>
      </c>
      <c r="C114" s="28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28" t="s">
        <v>384</v>
      </c>
      <c r="H114" s="29" t="s">
        <v>385</v>
      </c>
      <c r="I114" s="30">
        <v>147832</v>
      </c>
      <c r="J114" s="30">
        <v>0</v>
      </c>
      <c r="K114" s="30">
        <v>147832</v>
      </c>
      <c r="L114" s="30">
        <v>136459</v>
      </c>
      <c r="M114" s="30">
        <v>136459</v>
      </c>
      <c r="N114" s="30">
        <v>68240.33</v>
      </c>
      <c r="O114" s="30">
        <v>68240.33</v>
      </c>
    </row>
    <row r="115" spans="1:15" x14ac:dyDescent="0.25">
      <c r="A115" s="10" t="str">
        <f>MID(Tabla1[[#This Row],[Org 2]],1,2)</f>
        <v>01</v>
      </c>
      <c r="B115" s="28" t="s">
        <v>7</v>
      </c>
      <c r="C115" s="28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28" t="s">
        <v>418</v>
      </c>
      <c r="H115" s="29" t="s">
        <v>419</v>
      </c>
      <c r="I115" s="30">
        <v>28916</v>
      </c>
      <c r="J115" s="30">
        <v>0</v>
      </c>
      <c r="K115" s="30">
        <v>28916</v>
      </c>
      <c r="L115" s="30">
        <v>19277</v>
      </c>
      <c r="M115" s="30">
        <v>19277</v>
      </c>
      <c r="N115" s="30">
        <v>12524.69</v>
      </c>
      <c r="O115" s="30">
        <v>12524.69</v>
      </c>
    </row>
    <row r="116" spans="1:15" x14ac:dyDescent="0.25">
      <c r="A116" s="10" t="str">
        <f>MID(Tabla1[[#This Row],[Org 2]],1,2)</f>
        <v>01</v>
      </c>
      <c r="B116" s="28" t="s">
        <v>7</v>
      </c>
      <c r="C116" s="28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28" t="s">
        <v>386</v>
      </c>
      <c r="H116" s="29" t="s">
        <v>387</v>
      </c>
      <c r="I116" s="30">
        <v>92853</v>
      </c>
      <c r="J116" s="30">
        <v>0</v>
      </c>
      <c r="K116" s="30">
        <v>92853</v>
      </c>
      <c r="L116" s="30">
        <v>92852</v>
      </c>
      <c r="M116" s="30">
        <v>92852</v>
      </c>
      <c r="N116" s="30">
        <v>46424.3</v>
      </c>
      <c r="O116" s="30">
        <v>46424.3</v>
      </c>
    </row>
    <row r="117" spans="1:15" x14ac:dyDescent="0.25">
      <c r="A117" s="10" t="str">
        <f>MID(Tabla1[[#This Row],[Org 2]],1,2)</f>
        <v>01</v>
      </c>
      <c r="B117" s="28" t="s">
        <v>7</v>
      </c>
      <c r="C117" s="28" t="s">
        <v>14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28" t="s">
        <v>388</v>
      </c>
      <c r="H117" s="29" t="s">
        <v>389</v>
      </c>
      <c r="I117" s="30">
        <v>217535</v>
      </c>
      <c r="J117" s="30">
        <v>0</v>
      </c>
      <c r="K117" s="30">
        <v>217535</v>
      </c>
      <c r="L117" s="30">
        <v>184906</v>
      </c>
      <c r="M117" s="30">
        <v>184906</v>
      </c>
      <c r="N117" s="30">
        <v>96220.32</v>
      </c>
      <c r="O117" s="30">
        <v>96220.32</v>
      </c>
    </row>
    <row r="118" spans="1:15" x14ac:dyDescent="0.25">
      <c r="A118" s="10" t="str">
        <f>MID(Tabla1[[#This Row],[Org 2]],1,2)</f>
        <v>01</v>
      </c>
      <c r="B118" s="28" t="s">
        <v>7</v>
      </c>
      <c r="C118" s="28" t="s">
        <v>14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28" t="s">
        <v>390</v>
      </c>
      <c r="H118" s="29" t="s">
        <v>391</v>
      </c>
      <c r="I118" s="30">
        <v>554309</v>
      </c>
      <c r="J118" s="30">
        <v>0</v>
      </c>
      <c r="K118" s="30">
        <v>554309</v>
      </c>
      <c r="L118" s="30">
        <v>471471</v>
      </c>
      <c r="M118" s="30">
        <v>471471</v>
      </c>
      <c r="N118" s="30">
        <v>253864.21</v>
      </c>
      <c r="O118" s="30">
        <v>253864.21</v>
      </c>
    </row>
    <row r="119" spans="1:15" x14ac:dyDescent="0.25">
      <c r="A119" s="10" t="str">
        <f>MID(Tabla1[[#This Row],[Org 2]],1,2)</f>
        <v>01</v>
      </c>
      <c r="B119" s="28" t="s">
        <v>7</v>
      </c>
      <c r="C119" s="28" t="s">
        <v>14</v>
      </c>
      <c r="D119" s="11" t="str">
        <f>VLOOKUP(C119,Hoja2!B:C,2,FALSE)</f>
        <v>Intervención General</v>
      </c>
      <c r="E119" s="12" t="str">
        <f t="shared" si="2"/>
        <v>1</v>
      </c>
      <c r="F119" s="12" t="str">
        <f t="shared" si="3"/>
        <v>12</v>
      </c>
      <c r="G119" s="28" t="s">
        <v>392</v>
      </c>
      <c r="H119" s="29" t="s">
        <v>393</v>
      </c>
      <c r="I119" s="30">
        <v>44233</v>
      </c>
      <c r="J119" s="30">
        <v>0</v>
      </c>
      <c r="K119" s="30">
        <v>44233</v>
      </c>
      <c r="L119" s="30">
        <v>46531.4</v>
      </c>
      <c r="M119" s="30">
        <v>46531.4</v>
      </c>
      <c r="N119" s="30">
        <v>24767.87</v>
      </c>
      <c r="O119" s="30">
        <v>24767.87</v>
      </c>
    </row>
    <row r="120" spans="1:15" x14ac:dyDescent="0.25">
      <c r="A120" s="10" t="str">
        <f>MID(Tabla1[[#This Row],[Org 2]],1,2)</f>
        <v>01</v>
      </c>
      <c r="B120" s="28" t="s">
        <v>7</v>
      </c>
      <c r="C120" s="28" t="s">
        <v>14</v>
      </c>
      <c r="D120" s="11" t="str">
        <f>VLOOKUP(C120,Hoja2!B:C,2,FALSE)</f>
        <v>Intervención General</v>
      </c>
      <c r="E120" s="12" t="str">
        <f t="shared" si="2"/>
        <v>1</v>
      </c>
      <c r="F120" s="12" t="str">
        <f t="shared" si="3"/>
        <v>15</v>
      </c>
      <c r="G120" s="28" t="s">
        <v>435</v>
      </c>
      <c r="H120" s="29" t="s">
        <v>436</v>
      </c>
      <c r="I120" s="30">
        <v>30000</v>
      </c>
      <c r="J120" s="30">
        <v>6000</v>
      </c>
      <c r="K120" s="30">
        <v>36000</v>
      </c>
      <c r="L120" s="30">
        <v>6000</v>
      </c>
      <c r="M120" s="30">
        <v>6000</v>
      </c>
      <c r="N120" s="30">
        <v>6000</v>
      </c>
      <c r="O120" s="30">
        <v>6000</v>
      </c>
    </row>
    <row r="121" spans="1:15" x14ac:dyDescent="0.25">
      <c r="A121" s="10" t="str">
        <f>MID(Tabla1[[#This Row],[Org 2]],1,2)</f>
        <v>01</v>
      </c>
      <c r="B121" s="28" t="s">
        <v>7</v>
      </c>
      <c r="C121" s="28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20</v>
      </c>
      <c r="G121" s="28" t="s">
        <v>420</v>
      </c>
      <c r="H121" s="29" t="s">
        <v>421</v>
      </c>
      <c r="I121" s="30">
        <v>2000</v>
      </c>
      <c r="J121" s="30">
        <v>0</v>
      </c>
      <c r="K121" s="30">
        <v>2000</v>
      </c>
      <c r="L121" s="30">
        <v>726</v>
      </c>
      <c r="M121" s="30">
        <v>726</v>
      </c>
      <c r="N121" s="30">
        <v>159.72</v>
      </c>
      <c r="O121" s="30">
        <v>159.72</v>
      </c>
    </row>
    <row r="122" spans="1:15" x14ac:dyDescent="0.25">
      <c r="A122" s="10" t="str">
        <f>MID(Tabla1[[#This Row],[Org 2]],1,2)</f>
        <v>01</v>
      </c>
      <c r="B122" s="28" t="s">
        <v>7</v>
      </c>
      <c r="C122" s="28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21</v>
      </c>
      <c r="G122" s="28" t="s">
        <v>422</v>
      </c>
      <c r="H122" s="29" t="s">
        <v>423</v>
      </c>
      <c r="I122" s="30">
        <v>1000</v>
      </c>
      <c r="J122" s="30">
        <v>0</v>
      </c>
      <c r="K122" s="30">
        <v>1000</v>
      </c>
      <c r="L122" s="30">
        <v>357</v>
      </c>
      <c r="M122" s="30">
        <v>357</v>
      </c>
      <c r="N122" s="30">
        <v>66.44</v>
      </c>
      <c r="O122" s="30">
        <v>66.44</v>
      </c>
    </row>
    <row r="123" spans="1:15" x14ac:dyDescent="0.25">
      <c r="A123" s="10" t="str">
        <f>MID(Tabla1[[#This Row],[Org 2]],1,2)</f>
        <v>01</v>
      </c>
      <c r="B123" s="28" t="s">
        <v>7</v>
      </c>
      <c r="C123" s="28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22</v>
      </c>
      <c r="G123" s="28" t="s">
        <v>447</v>
      </c>
      <c r="H123" s="29" t="s">
        <v>448</v>
      </c>
      <c r="I123" s="30">
        <v>100</v>
      </c>
      <c r="J123" s="30">
        <v>0</v>
      </c>
      <c r="K123" s="30">
        <v>100</v>
      </c>
      <c r="L123" s="30">
        <v>0</v>
      </c>
      <c r="M123" s="30">
        <v>0</v>
      </c>
      <c r="N123" s="30">
        <v>0</v>
      </c>
      <c r="O123" s="30">
        <v>0</v>
      </c>
    </row>
    <row r="124" spans="1:15" x14ac:dyDescent="0.25">
      <c r="A124" s="10" t="str">
        <f>MID(Tabla1[[#This Row],[Org 2]],1,2)</f>
        <v>01</v>
      </c>
      <c r="B124" s="28" t="s">
        <v>7</v>
      </c>
      <c r="C124" s="28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22</v>
      </c>
      <c r="G124" s="28" t="s">
        <v>451</v>
      </c>
      <c r="H124" s="29" t="s">
        <v>452</v>
      </c>
      <c r="I124" s="30">
        <v>1000</v>
      </c>
      <c r="J124" s="30">
        <v>0</v>
      </c>
      <c r="K124" s="30">
        <v>1000</v>
      </c>
      <c r="L124" s="30">
        <v>0</v>
      </c>
      <c r="M124" s="30">
        <v>0</v>
      </c>
      <c r="N124" s="30">
        <v>0</v>
      </c>
      <c r="O124" s="30">
        <v>0</v>
      </c>
    </row>
    <row r="125" spans="1:15" x14ac:dyDescent="0.25">
      <c r="A125" s="10" t="str">
        <f>MID(Tabla1[[#This Row],[Org 2]],1,2)</f>
        <v>01</v>
      </c>
      <c r="B125" s="28" t="s">
        <v>7</v>
      </c>
      <c r="C125" s="28" t="s">
        <v>14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22</v>
      </c>
      <c r="G125" s="28" t="s">
        <v>459</v>
      </c>
      <c r="H125" s="29" t="s">
        <v>460</v>
      </c>
      <c r="I125" s="30">
        <v>75000</v>
      </c>
      <c r="J125" s="30">
        <v>0</v>
      </c>
      <c r="K125" s="30">
        <v>75000</v>
      </c>
      <c r="L125" s="30">
        <v>55992.75</v>
      </c>
      <c r="M125" s="30">
        <v>55992.75</v>
      </c>
      <c r="N125" s="30">
        <v>0</v>
      </c>
      <c r="O125" s="30">
        <v>0</v>
      </c>
    </row>
    <row r="126" spans="1:15" x14ac:dyDescent="0.25">
      <c r="A126" s="10" t="str">
        <f>MID(Tabla1[[#This Row],[Org 2]],1,2)</f>
        <v>01</v>
      </c>
      <c r="B126" s="28" t="s">
        <v>7</v>
      </c>
      <c r="C126" s="28" t="s">
        <v>14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23</v>
      </c>
      <c r="G126" s="28" t="s">
        <v>406</v>
      </c>
      <c r="H126" s="29" t="s">
        <v>407</v>
      </c>
      <c r="I126" s="30">
        <v>1000</v>
      </c>
      <c r="J126" s="30">
        <v>0</v>
      </c>
      <c r="K126" s="30">
        <v>1000</v>
      </c>
      <c r="L126" s="30">
        <v>0</v>
      </c>
      <c r="M126" s="30">
        <v>0</v>
      </c>
      <c r="N126" s="30">
        <v>0</v>
      </c>
      <c r="O126" s="30">
        <v>0</v>
      </c>
    </row>
    <row r="127" spans="1:15" x14ac:dyDescent="0.25">
      <c r="A127" s="10" t="str">
        <f>MID(Tabla1[[#This Row],[Org 2]],1,2)</f>
        <v>01</v>
      </c>
      <c r="B127" s="28" t="s">
        <v>7</v>
      </c>
      <c r="C127" s="28" t="s">
        <v>14</v>
      </c>
      <c r="D127" s="11" t="str">
        <f>VLOOKUP(C127,Hoja2!B:C,2,FALSE)</f>
        <v>Intervención General</v>
      </c>
      <c r="E127" s="12" t="str">
        <f t="shared" si="2"/>
        <v>2</v>
      </c>
      <c r="F127" s="12" t="str">
        <f t="shared" si="3"/>
        <v>23</v>
      </c>
      <c r="G127" s="28" t="s">
        <v>410</v>
      </c>
      <c r="H127" s="29" t="s">
        <v>411</v>
      </c>
      <c r="I127" s="30">
        <v>1000</v>
      </c>
      <c r="J127" s="30">
        <v>0</v>
      </c>
      <c r="K127" s="30">
        <v>1000</v>
      </c>
      <c r="L127" s="30">
        <v>0</v>
      </c>
      <c r="M127" s="30">
        <v>0</v>
      </c>
      <c r="N127" s="30">
        <v>0</v>
      </c>
      <c r="O127" s="30">
        <v>0</v>
      </c>
    </row>
    <row r="128" spans="1:15" x14ac:dyDescent="0.25">
      <c r="A128" s="10" t="str">
        <f>MID(Tabla1[[#This Row],[Org 2]],1,2)</f>
        <v>01</v>
      </c>
      <c r="B128" s="28" t="s">
        <v>7</v>
      </c>
      <c r="C128" s="28" t="s">
        <v>14</v>
      </c>
      <c r="D128" s="11" t="str">
        <f>VLOOKUP(C128,Hoja2!B:C,2,FALSE)</f>
        <v>Intervención General</v>
      </c>
      <c r="E128" s="12" t="str">
        <f t="shared" si="2"/>
        <v>2</v>
      </c>
      <c r="F128" s="12" t="str">
        <f t="shared" si="3"/>
        <v>23</v>
      </c>
      <c r="G128" s="28" t="s">
        <v>461</v>
      </c>
      <c r="H128" s="29" t="s">
        <v>462</v>
      </c>
      <c r="I128" s="30">
        <v>500</v>
      </c>
      <c r="J128" s="30">
        <v>0</v>
      </c>
      <c r="K128" s="30">
        <v>500</v>
      </c>
      <c r="L128" s="30">
        <v>0</v>
      </c>
      <c r="M128" s="30">
        <v>0</v>
      </c>
      <c r="N128" s="30">
        <v>0</v>
      </c>
      <c r="O128" s="30">
        <v>0</v>
      </c>
    </row>
    <row r="129" spans="1:15" x14ac:dyDescent="0.25">
      <c r="A129" s="10" t="str">
        <f>MID(Tabla1[[#This Row],[Org 2]],1,2)</f>
        <v>02</v>
      </c>
      <c r="B129" s="28" t="s">
        <v>15</v>
      </c>
      <c r="C129" s="28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28" t="s">
        <v>414</v>
      </c>
      <c r="H129" s="29" t="s">
        <v>415</v>
      </c>
      <c r="I129" s="30">
        <v>84423</v>
      </c>
      <c r="J129" s="30">
        <v>0</v>
      </c>
      <c r="K129" s="30">
        <v>84423</v>
      </c>
      <c r="L129" s="30">
        <v>67537</v>
      </c>
      <c r="M129" s="30">
        <v>67537</v>
      </c>
      <c r="N129" s="30">
        <v>34099.440000000002</v>
      </c>
      <c r="O129" s="30">
        <v>34099.440000000002</v>
      </c>
    </row>
    <row r="130" spans="1:15" x14ac:dyDescent="0.25">
      <c r="A130" s="10" t="str">
        <f>MID(Tabla1[[#This Row],[Org 2]],1,2)</f>
        <v>02</v>
      </c>
      <c r="B130" s="28" t="s">
        <v>15</v>
      </c>
      <c r="C130" s="28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28" t="s">
        <v>384</v>
      </c>
      <c r="H130" s="29" t="s">
        <v>385</v>
      </c>
      <c r="I130" s="30">
        <v>45487</v>
      </c>
      <c r="J130" s="30">
        <v>0</v>
      </c>
      <c r="K130" s="30">
        <v>45487</v>
      </c>
      <c r="L130" s="30">
        <v>22742</v>
      </c>
      <c r="M130" s="30">
        <v>22742</v>
      </c>
      <c r="N130" s="30">
        <v>11482.74</v>
      </c>
      <c r="O130" s="30">
        <v>11482.74</v>
      </c>
    </row>
    <row r="131" spans="1:15" x14ac:dyDescent="0.25">
      <c r="A131" s="10" t="str">
        <f>MID(Tabla1[[#This Row],[Org 2]],1,2)</f>
        <v>02</v>
      </c>
      <c r="B131" s="28" t="s">
        <v>15</v>
      </c>
      <c r="C131" s="28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28" t="s">
        <v>386</v>
      </c>
      <c r="H131" s="29" t="s">
        <v>387</v>
      </c>
      <c r="I131" s="30">
        <v>34133</v>
      </c>
      <c r="J131" s="30">
        <v>0</v>
      </c>
      <c r="K131" s="30">
        <v>34133</v>
      </c>
      <c r="L131" s="30">
        <v>34131</v>
      </c>
      <c r="M131" s="30">
        <v>34131</v>
      </c>
      <c r="N131" s="30">
        <v>17464.560000000001</v>
      </c>
      <c r="O131" s="30">
        <v>17464.560000000001</v>
      </c>
    </row>
    <row r="132" spans="1:15" x14ac:dyDescent="0.25">
      <c r="A132" s="10" t="str">
        <f>MID(Tabla1[[#This Row],[Org 2]],1,2)</f>
        <v>02</v>
      </c>
      <c r="B132" s="28" t="s">
        <v>15</v>
      </c>
      <c r="C132" s="28" t="s">
        <v>16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28" t="s">
        <v>388</v>
      </c>
      <c r="H132" s="29" t="s">
        <v>389</v>
      </c>
      <c r="I132" s="30">
        <v>93259</v>
      </c>
      <c r="J132" s="30">
        <v>0</v>
      </c>
      <c r="K132" s="30">
        <v>93259</v>
      </c>
      <c r="L132" s="30">
        <v>69295</v>
      </c>
      <c r="M132" s="30">
        <v>69295</v>
      </c>
      <c r="N132" s="30">
        <v>34987.19</v>
      </c>
      <c r="O132" s="30">
        <v>34987.19</v>
      </c>
    </row>
    <row r="133" spans="1:15" x14ac:dyDescent="0.25">
      <c r="A133" s="10" t="str">
        <f>MID(Tabla1[[#This Row],[Org 2]],1,2)</f>
        <v>02</v>
      </c>
      <c r="B133" s="28" t="s">
        <v>15</v>
      </c>
      <c r="C133" s="28" t="s">
        <v>16</v>
      </c>
      <c r="D133" s="11" t="str">
        <f>VLOOKUP(C133,Hoja2!B:C,2,FALSE)</f>
        <v>Dirección del Área de Urbanismo</v>
      </c>
      <c r="E133" s="12" t="str">
        <f t="shared" si="4"/>
        <v>1</v>
      </c>
      <c r="F133" s="12" t="str">
        <f t="shared" si="5"/>
        <v>12</v>
      </c>
      <c r="G133" s="28" t="s">
        <v>390</v>
      </c>
      <c r="H133" s="29" t="s">
        <v>391</v>
      </c>
      <c r="I133" s="30">
        <v>219972</v>
      </c>
      <c r="J133" s="30">
        <v>0</v>
      </c>
      <c r="K133" s="30">
        <v>219972</v>
      </c>
      <c r="L133" s="30">
        <v>162187</v>
      </c>
      <c r="M133" s="30">
        <v>162187</v>
      </c>
      <c r="N133" s="30">
        <v>81887.33</v>
      </c>
      <c r="O133" s="30">
        <v>81887.33</v>
      </c>
    </row>
    <row r="134" spans="1:15" x14ac:dyDescent="0.25">
      <c r="A134" s="10" t="str">
        <f>MID(Tabla1[[#This Row],[Org 2]],1,2)</f>
        <v>02</v>
      </c>
      <c r="B134" s="28" t="s">
        <v>15</v>
      </c>
      <c r="C134" s="28" t="s">
        <v>16</v>
      </c>
      <c r="D134" s="11" t="str">
        <f>VLOOKUP(C134,Hoja2!B:C,2,FALSE)</f>
        <v>Dirección del Área de Urbanismo</v>
      </c>
      <c r="E134" s="12" t="str">
        <f t="shared" si="4"/>
        <v>1</v>
      </c>
      <c r="F134" s="12" t="str">
        <f t="shared" si="5"/>
        <v>12</v>
      </c>
      <c r="G134" s="28" t="s">
        <v>392</v>
      </c>
      <c r="H134" s="29" t="s">
        <v>393</v>
      </c>
      <c r="I134" s="30">
        <v>17336</v>
      </c>
      <c r="J134" s="30">
        <v>0</v>
      </c>
      <c r="K134" s="30">
        <v>17336</v>
      </c>
      <c r="L134" s="30">
        <v>18201.13</v>
      </c>
      <c r="M134" s="30">
        <v>18201.13</v>
      </c>
      <c r="N134" s="30">
        <v>9746.65</v>
      </c>
      <c r="O134" s="30">
        <v>9746.65</v>
      </c>
    </row>
    <row r="135" spans="1:15" x14ac:dyDescent="0.25">
      <c r="A135" s="10" t="str">
        <f>MID(Tabla1[[#This Row],[Org 2]],1,2)</f>
        <v>02</v>
      </c>
      <c r="B135" s="28" t="s">
        <v>15</v>
      </c>
      <c r="C135" s="28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20</v>
      </c>
      <c r="G135" s="28" t="s">
        <v>420</v>
      </c>
      <c r="H135" s="29" t="s">
        <v>421</v>
      </c>
      <c r="I135" s="30">
        <v>15750</v>
      </c>
      <c r="J135" s="30">
        <v>0</v>
      </c>
      <c r="K135" s="30">
        <v>15750</v>
      </c>
      <c r="L135" s="30">
        <v>9521.5</v>
      </c>
      <c r="M135" s="30">
        <v>9521.5</v>
      </c>
      <c r="N135" s="30">
        <v>2090.04</v>
      </c>
      <c r="O135" s="30">
        <v>2090.04</v>
      </c>
    </row>
    <row r="136" spans="1:15" x14ac:dyDescent="0.25">
      <c r="A136" s="10" t="str">
        <f>MID(Tabla1[[#This Row],[Org 2]],1,2)</f>
        <v>02</v>
      </c>
      <c r="B136" s="28" t="s">
        <v>15</v>
      </c>
      <c r="C136" s="28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28" t="s">
        <v>467</v>
      </c>
      <c r="H136" s="29" t="s">
        <v>468</v>
      </c>
      <c r="I136" s="30">
        <v>40000</v>
      </c>
      <c r="J136" s="30">
        <v>0</v>
      </c>
      <c r="K136" s="30">
        <v>40000</v>
      </c>
      <c r="L136" s="30">
        <v>34752.339999999997</v>
      </c>
      <c r="M136" s="30">
        <v>34752.339999999997</v>
      </c>
      <c r="N136" s="30">
        <v>0</v>
      </c>
      <c r="O136" s="30">
        <v>0</v>
      </c>
    </row>
    <row r="137" spans="1:15" x14ac:dyDescent="0.25">
      <c r="A137" s="10" t="str">
        <f>MID(Tabla1[[#This Row],[Org 2]],1,2)</f>
        <v>02</v>
      </c>
      <c r="B137" s="28" t="s">
        <v>15</v>
      </c>
      <c r="C137" s="28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28" t="s">
        <v>469</v>
      </c>
      <c r="H137" s="29" t="s">
        <v>470</v>
      </c>
      <c r="I137" s="30">
        <v>8100</v>
      </c>
      <c r="J137" s="30">
        <v>-1000</v>
      </c>
      <c r="K137" s="30">
        <v>7100</v>
      </c>
      <c r="L137" s="30">
        <v>0</v>
      </c>
      <c r="M137" s="30">
        <v>0</v>
      </c>
      <c r="N137" s="30">
        <v>0</v>
      </c>
      <c r="O137" s="30">
        <v>0</v>
      </c>
    </row>
    <row r="138" spans="1:15" x14ac:dyDescent="0.25">
      <c r="A138" s="10" t="str">
        <f>MID(Tabla1[[#This Row],[Org 2]],1,2)</f>
        <v>02</v>
      </c>
      <c r="B138" s="28" t="s">
        <v>15</v>
      </c>
      <c r="C138" s="28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28" t="s">
        <v>447</v>
      </c>
      <c r="H138" s="29" t="s">
        <v>448</v>
      </c>
      <c r="I138" s="30">
        <v>15000</v>
      </c>
      <c r="J138" s="30">
        <v>0</v>
      </c>
      <c r="K138" s="30">
        <v>15000</v>
      </c>
      <c r="L138" s="30">
        <v>14520</v>
      </c>
      <c r="M138" s="30">
        <v>14520</v>
      </c>
      <c r="N138" s="30">
        <v>14520</v>
      </c>
      <c r="O138" s="30">
        <v>14520</v>
      </c>
    </row>
    <row r="139" spans="1:15" x14ac:dyDescent="0.25">
      <c r="A139" s="10" t="str">
        <f>MID(Tabla1[[#This Row],[Org 2]],1,2)</f>
        <v>02</v>
      </c>
      <c r="B139" s="28" t="s">
        <v>15</v>
      </c>
      <c r="C139" s="28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28" t="s">
        <v>451</v>
      </c>
      <c r="H139" s="29" t="s">
        <v>452</v>
      </c>
      <c r="I139" s="30">
        <v>46000</v>
      </c>
      <c r="J139" s="30">
        <v>0</v>
      </c>
      <c r="K139" s="30">
        <v>46000</v>
      </c>
      <c r="L139" s="30">
        <v>27336.19</v>
      </c>
      <c r="M139" s="30">
        <v>27336.19</v>
      </c>
      <c r="N139" s="30">
        <v>6543.05</v>
      </c>
      <c r="O139" s="30">
        <v>6543.05</v>
      </c>
    </row>
    <row r="140" spans="1:15" x14ac:dyDescent="0.25">
      <c r="A140" s="10" t="str">
        <f>MID(Tabla1[[#This Row],[Org 2]],1,2)</f>
        <v>02</v>
      </c>
      <c r="B140" s="28" t="s">
        <v>15</v>
      </c>
      <c r="C140" s="28" t="s">
        <v>16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22</v>
      </c>
      <c r="G140" s="28" t="s">
        <v>459</v>
      </c>
      <c r="H140" s="29" t="s">
        <v>460</v>
      </c>
      <c r="I140" s="30">
        <v>30000</v>
      </c>
      <c r="J140" s="30">
        <v>0</v>
      </c>
      <c r="K140" s="30">
        <v>30000</v>
      </c>
      <c r="L140" s="30">
        <v>0</v>
      </c>
      <c r="M140" s="30">
        <v>0</v>
      </c>
      <c r="N140" s="30">
        <v>0</v>
      </c>
      <c r="O140" s="30">
        <v>0</v>
      </c>
    </row>
    <row r="141" spans="1:15" x14ac:dyDescent="0.25">
      <c r="A141" s="10" t="str">
        <f>MID(Tabla1[[#This Row],[Org 2]],1,2)</f>
        <v>02</v>
      </c>
      <c r="B141" s="28" t="s">
        <v>15</v>
      </c>
      <c r="C141" s="28" t="s">
        <v>16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23</v>
      </c>
      <c r="G141" s="28" t="s">
        <v>406</v>
      </c>
      <c r="H141" s="29" t="s">
        <v>407</v>
      </c>
      <c r="I141" s="30">
        <v>1000</v>
      </c>
      <c r="J141" s="30">
        <v>0</v>
      </c>
      <c r="K141" s="30">
        <v>1000</v>
      </c>
      <c r="L141" s="30">
        <v>56.1</v>
      </c>
      <c r="M141" s="30">
        <v>56.1</v>
      </c>
      <c r="N141" s="30">
        <v>56.1</v>
      </c>
      <c r="O141" s="30">
        <v>56.1</v>
      </c>
    </row>
    <row r="142" spans="1:15" x14ac:dyDescent="0.25">
      <c r="A142" s="10" t="str">
        <f>MID(Tabla1[[#This Row],[Org 2]],1,2)</f>
        <v>02</v>
      </c>
      <c r="B142" s="28" t="s">
        <v>15</v>
      </c>
      <c r="C142" s="28" t="s">
        <v>16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23</v>
      </c>
      <c r="G142" s="28" t="s">
        <v>410</v>
      </c>
      <c r="H142" s="29" t="s">
        <v>411</v>
      </c>
      <c r="I142" s="30">
        <v>1000</v>
      </c>
      <c r="J142" s="30">
        <v>0</v>
      </c>
      <c r="K142" s="30">
        <v>1000</v>
      </c>
      <c r="L142" s="30">
        <v>222.55</v>
      </c>
      <c r="M142" s="30">
        <v>222.55</v>
      </c>
      <c r="N142" s="30">
        <v>222.55</v>
      </c>
      <c r="O142" s="30">
        <v>222.55</v>
      </c>
    </row>
    <row r="143" spans="1:15" x14ac:dyDescent="0.25">
      <c r="A143" s="10" t="str">
        <f>MID(Tabla1[[#This Row],[Org 2]],1,2)</f>
        <v>02</v>
      </c>
      <c r="B143" s="28" t="s">
        <v>15</v>
      </c>
      <c r="C143" s="28" t="s">
        <v>16</v>
      </c>
      <c r="D143" s="11" t="str">
        <f>VLOOKUP(C143,Hoja2!B:C,2,FALSE)</f>
        <v>Dirección del Área de Urbanismo</v>
      </c>
      <c r="E143" s="12" t="str">
        <f t="shared" si="4"/>
        <v>2</v>
      </c>
      <c r="F143" s="12" t="str">
        <f t="shared" si="5"/>
        <v>23</v>
      </c>
      <c r="G143" s="28" t="s">
        <v>461</v>
      </c>
      <c r="H143" s="29" t="s">
        <v>462</v>
      </c>
      <c r="I143" s="30">
        <v>500</v>
      </c>
      <c r="J143" s="30">
        <v>0</v>
      </c>
      <c r="K143" s="30">
        <v>500</v>
      </c>
      <c r="L143" s="30">
        <v>0</v>
      </c>
      <c r="M143" s="30">
        <v>0</v>
      </c>
      <c r="N143" s="30">
        <v>0</v>
      </c>
      <c r="O143" s="30">
        <v>0</v>
      </c>
    </row>
    <row r="144" spans="1:15" x14ac:dyDescent="0.25">
      <c r="A144" s="10" t="str">
        <f>MID(Tabla1[[#This Row],[Org 2]],1,2)</f>
        <v>02</v>
      </c>
      <c r="B144" s="28" t="s">
        <v>15</v>
      </c>
      <c r="C144" s="28" t="s">
        <v>16</v>
      </c>
      <c r="D144" s="11" t="str">
        <f>VLOOKUP(C144,Hoja2!B:C,2,FALSE)</f>
        <v>Dirección del Área de Urbanismo</v>
      </c>
      <c r="E144" s="12" t="str">
        <f t="shared" si="4"/>
        <v>4</v>
      </c>
      <c r="F144" s="12" t="str">
        <f t="shared" si="5"/>
        <v>44</v>
      </c>
      <c r="G144" s="28" t="s">
        <v>471</v>
      </c>
      <c r="H144" s="29" t="s">
        <v>472</v>
      </c>
      <c r="I144" s="30">
        <v>700000</v>
      </c>
      <c r="J144" s="30">
        <v>0</v>
      </c>
      <c r="K144" s="30">
        <v>700000</v>
      </c>
      <c r="L144" s="30">
        <v>700000</v>
      </c>
      <c r="M144" s="30">
        <v>700000</v>
      </c>
      <c r="N144" s="30">
        <v>0</v>
      </c>
      <c r="O144" s="30">
        <v>0</v>
      </c>
    </row>
    <row r="145" spans="1:15" x14ac:dyDescent="0.25">
      <c r="A145" s="10" t="str">
        <f>MID(Tabla1[[#This Row],[Org 2]],1,2)</f>
        <v>02</v>
      </c>
      <c r="B145" s="28" t="s">
        <v>15</v>
      </c>
      <c r="C145" s="28" t="s">
        <v>16</v>
      </c>
      <c r="D145" s="11" t="str">
        <f>VLOOKUP(C145,Hoja2!B:C,2,FALSE)</f>
        <v>Dirección del Área de Urbanismo</v>
      </c>
      <c r="E145" s="12" t="str">
        <f t="shared" si="4"/>
        <v>6</v>
      </c>
      <c r="F145" s="12" t="str">
        <f t="shared" si="5"/>
        <v>61</v>
      </c>
      <c r="G145" s="28" t="s">
        <v>473</v>
      </c>
      <c r="H145" s="29" t="s">
        <v>474</v>
      </c>
      <c r="I145" s="30">
        <v>65000</v>
      </c>
      <c r="J145" s="30">
        <v>2520.84</v>
      </c>
      <c r="K145" s="30">
        <v>67520.84</v>
      </c>
      <c r="L145" s="30">
        <v>50416.67</v>
      </c>
      <c r="M145" s="30">
        <v>50416.67</v>
      </c>
      <c r="N145" s="30">
        <v>27729.19</v>
      </c>
      <c r="O145" s="30">
        <v>27729.19</v>
      </c>
    </row>
    <row r="146" spans="1:15" x14ac:dyDescent="0.25">
      <c r="A146" s="10" t="str">
        <f>MID(Tabla1[[#This Row],[Org 2]],1,2)</f>
        <v>02</v>
      </c>
      <c r="B146" s="28" t="s">
        <v>15</v>
      </c>
      <c r="C146" s="28" t="s">
        <v>16</v>
      </c>
      <c r="D146" s="11" t="str">
        <f>VLOOKUP(C146,Hoja2!B:C,2,FALSE)</f>
        <v>Dirección del Área de Urbanismo</v>
      </c>
      <c r="E146" s="12" t="str">
        <f t="shared" si="4"/>
        <v>7</v>
      </c>
      <c r="F146" s="12" t="str">
        <f t="shared" si="5"/>
        <v>74</v>
      </c>
      <c r="G146" s="28" t="s">
        <v>475</v>
      </c>
      <c r="H146" s="29" t="s">
        <v>476</v>
      </c>
      <c r="I146" s="30">
        <v>5323000</v>
      </c>
      <c r="J146" s="30">
        <v>0</v>
      </c>
      <c r="K146" s="30">
        <v>5323000</v>
      </c>
      <c r="L146" s="30">
        <v>5322214.45</v>
      </c>
      <c r="M146" s="30">
        <v>5322214.45</v>
      </c>
      <c r="N146" s="30">
        <v>0</v>
      </c>
      <c r="O146" s="30">
        <v>0</v>
      </c>
    </row>
    <row r="147" spans="1:15" x14ac:dyDescent="0.25">
      <c r="A147" s="10" t="str">
        <f>MID(Tabla1[[#This Row],[Org 2]],1,2)</f>
        <v>02</v>
      </c>
      <c r="B147" s="28" t="s">
        <v>15</v>
      </c>
      <c r="C147" s="28" t="s">
        <v>16</v>
      </c>
      <c r="D147" s="11" t="str">
        <f>VLOOKUP(C147,Hoja2!B:C,2,FALSE)</f>
        <v>Dirección del Área de Urbanismo</v>
      </c>
      <c r="E147" s="12" t="str">
        <f t="shared" si="4"/>
        <v>8</v>
      </c>
      <c r="F147" s="12" t="str">
        <f t="shared" si="5"/>
        <v>82</v>
      </c>
      <c r="G147" s="28" t="s">
        <v>477</v>
      </c>
      <c r="H147" s="29" t="s">
        <v>478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</row>
    <row r="148" spans="1:15" x14ac:dyDescent="0.25">
      <c r="A148" s="10" t="str">
        <f>MID(Tabla1[[#This Row],[Org 2]],1,2)</f>
        <v>02</v>
      </c>
      <c r="B148" s="28" t="s">
        <v>15</v>
      </c>
      <c r="C148" s="28" t="s">
        <v>16</v>
      </c>
      <c r="D148" s="11" t="str">
        <f>VLOOKUP(C148,Hoja2!B:C,2,FALSE)</f>
        <v>Dirección del Área de Urbanismo</v>
      </c>
      <c r="E148" s="12" t="str">
        <f t="shared" si="4"/>
        <v>8</v>
      </c>
      <c r="F148" s="12" t="str">
        <f t="shared" si="5"/>
        <v>83</v>
      </c>
      <c r="G148" s="28" t="s">
        <v>479</v>
      </c>
      <c r="H148" s="29" t="s">
        <v>480</v>
      </c>
      <c r="I148" s="30">
        <v>10000</v>
      </c>
      <c r="J148" s="30">
        <v>0</v>
      </c>
      <c r="K148" s="30">
        <v>10000</v>
      </c>
      <c r="L148" s="30">
        <v>0</v>
      </c>
      <c r="M148" s="30">
        <v>0</v>
      </c>
      <c r="N148" s="30">
        <v>0</v>
      </c>
      <c r="O148" s="30">
        <v>0</v>
      </c>
    </row>
    <row r="149" spans="1:15" x14ac:dyDescent="0.25">
      <c r="A149" s="10" t="str">
        <f>MID(Tabla1[[#This Row],[Org 2]],1,2)</f>
        <v>02</v>
      </c>
      <c r="B149" s="28" t="s">
        <v>15</v>
      </c>
      <c r="C149" s="28" t="s">
        <v>16</v>
      </c>
      <c r="D149" s="11" t="str">
        <f>VLOOKUP(C149,Hoja2!B:C,2,FALSE)</f>
        <v>Dirección del Área de Urbanismo</v>
      </c>
      <c r="E149" s="12" t="str">
        <f t="shared" si="4"/>
        <v>8</v>
      </c>
      <c r="F149" s="12" t="str">
        <f t="shared" si="5"/>
        <v>85</v>
      </c>
      <c r="G149" s="28" t="s">
        <v>481</v>
      </c>
      <c r="H149" s="29" t="s">
        <v>482</v>
      </c>
      <c r="I149" s="30">
        <v>0</v>
      </c>
      <c r="J149" s="30">
        <v>1000</v>
      </c>
      <c r="K149" s="30">
        <v>1000</v>
      </c>
      <c r="L149" s="30">
        <v>904.75</v>
      </c>
      <c r="M149" s="30">
        <v>904.75</v>
      </c>
      <c r="N149" s="30">
        <v>904.75</v>
      </c>
      <c r="O149" s="30">
        <v>0</v>
      </c>
    </row>
    <row r="150" spans="1:15" x14ac:dyDescent="0.25">
      <c r="A150" s="10" t="str">
        <f>MID(Tabla1[[#This Row],[Org 2]],1,2)</f>
        <v>02</v>
      </c>
      <c r="B150" s="28" t="s">
        <v>15</v>
      </c>
      <c r="C150" s="28" t="s">
        <v>17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28" t="s">
        <v>414</v>
      </c>
      <c r="H150" s="29" t="s">
        <v>415</v>
      </c>
      <c r="I150" s="30">
        <v>261713</v>
      </c>
      <c r="J150" s="30">
        <v>0</v>
      </c>
      <c r="K150" s="30">
        <v>261713</v>
      </c>
      <c r="L150" s="30">
        <v>219499</v>
      </c>
      <c r="M150" s="30">
        <v>219499</v>
      </c>
      <c r="N150" s="30">
        <v>112423.11</v>
      </c>
      <c r="O150" s="30">
        <v>112423.11</v>
      </c>
    </row>
    <row r="151" spans="1:15" x14ac:dyDescent="0.25">
      <c r="A151" s="10" t="str">
        <f>MID(Tabla1[[#This Row],[Org 2]],1,2)</f>
        <v>02</v>
      </c>
      <c r="B151" s="28" t="s">
        <v>15</v>
      </c>
      <c r="C151" s="28" t="s">
        <v>17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28" t="s">
        <v>416</v>
      </c>
      <c r="H151" s="29" t="s">
        <v>417</v>
      </c>
      <c r="I151" s="30">
        <v>29736</v>
      </c>
      <c r="J151" s="30">
        <v>0</v>
      </c>
      <c r="K151" s="30">
        <v>29736</v>
      </c>
      <c r="L151" s="30">
        <v>29694</v>
      </c>
      <c r="M151" s="30">
        <v>29694</v>
      </c>
      <c r="N151" s="30">
        <v>14992.66</v>
      </c>
      <c r="O151" s="30">
        <v>14992.66</v>
      </c>
    </row>
    <row r="152" spans="1:15" x14ac:dyDescent="0.25">
      <c r="A152" s="10" t="str">
        <f>MID(Tabla1[[#This Row],[Org 2]],1,2)</f>
        <v>02</v>
      </c>
      <c r="B152" s="28" t="s">
        <v>15</v>
      </c>
      <c r="C152" s="28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28" t="s">
        <v>384</v>
      </c>
      <c r="H152" s="29" t="s">
        <v>385</v>
      </c>
      <c r="I152" s="30">
        <v>147863</v>
      </c>
      <c r="J152" s="30">
        <v>0</v>
      </c>
      <c r="K152" s="30">
        <v>147863</v>
      </c>
      <c r="L152" s="30">
        <v>146061</v>
      </c>
      <c r="M152" s="30">
        <v>146061</v>
      </c>
      <c r="N152" s="30">
        <v>70684.740000000005</v>
      </c>
      <c r="O152" s="30">
        <v>70684.740000000005</v>
      </c>
    </row>
    <row r="153" spans="1:15" x14ac:dyDescent="0.25">
      <c r="A153" s="10" t="str">
        <f>MID(Tabla1[[#This Row],[Org 2]],1,2)</f>
        <v>02</v>
      </c>
      <c r="B153" s="28" t="s">
        <v>15</v>
      </c>
      <c r="C153" s="28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28" t="s">
        <v>418</v>
      </c>
      <c r="H153" s="29" t="s">
        <v>419</v>
      </c>
      <c r="I153" s="30">
        <v>38555</v>
      </c>
      <c r="J153" s="30">
        <v>0</v>
      </c>
      <c r="K153" s="30">
        <v>38555</v>
      </c>
      <c r="L153" s="30">
        <v>28916</v>
      </c>
      <c r="M153" s="30">
        <v>28916</v>
      </c>
      <c r="N153" s="30">
        <v>16496.09</v>
      </c>
      <c r="O153" s="30">
        <v>16496.09</v>
      </c>
    </row>
    <row r="154" spans="1:15" x14ac:dyDescent="0.25">
      <c r="A154" s="10" t="str">
        <f>MID(Tabla1[[#This Row],[Org 2]],1,2)</f>
        <v>02</v>
      </c>
      <c r="B154" s="28" t="s">
        <v>15</v>
      </c>
      <c r="C154" s="28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28" t="s">
        <v>386</v>
      </c>
      <c r="H154" s="29" t="s">
        <v>387</v>
      </c>
      <c r="I154" s="30">
        <v>104833</v>
      </c>
      <c r="J154" s="30">
        <v>0</v>
      </c>
      <c r="K154" s="30">
        <v>104833</v>
      </c>
      <c r="L154" s="30">
        <v>104831</v>
      </c>
      <c r="M154" s="30">
        <v>104831</v>
      </c>
      <c r="N154" s="30">
        <v>53781.41</v>
      </c>
      <c r="O154" s="30">
        <v>53781.41</v>
      </c>
    </row>
    <row r="155" spans="1:15" x14ac:dyDescent="0.25">
      <c r="A155" s="10" t="str">
        <f>MID(Tabla1[[#This Row],[Org 2]],1,2)</f>
        <v>02</v>
      </c>
      <c r="B155" s="28" t="s">
        <v>15</v>
      </c>
      <c r="C155" s="28" t="s">
        <v>17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28" t="s">
        <v>388</v>
      </c>
      <c r="H155" s="29" t="s">
        <v>389</v>
      </c>
      <c r="I155" s="30">
        <v>291783</v>
      </c>
      <c r="J155" s="30">
        <v>0</v>
      </c>
      <c r="K155" s="30">
        <v>291783</v>
      </c>
      <c r="L155" s="30">
        <v>260982</v>
      </c>
      <c r="M155" s="30">
        <v>260982</v>
      </c>
      <c r="N155" s="30">
        <v>132303.65</v>
      </c>
      <c r="O155" s="30">
        <v>132303.65</v>
      </c>
    </row>
    <row r="156" spans="1:15" x14ac:dyDescent="0.25">
      <c r="A156" s="10" t="str">
        <f>MID(Tabla1[[#This Row],[Org 2]],1,2)</f>
        <v>02</v>
      </c>
      <c r="B156" s="28" t="s">
        <v>15</v>
      </c>
      <c r="C156" s="28" t="s">
        <v>17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12</v>
      </c>
      <c r="G156" s="28" t="s">
        <v>390</v>
      </c>
      <c r="H156" s="29" t="s">
        <v>391</v>
      </c>
      <c r="I156" s="30">
        <v>722391</v>
      </c>
      <c r="J156" s="30">
        <v>0</v>
      </c>
      <c r="K156" s="30">
        <v>722391</v>
      </c>
      <c r="L156" s="30">
        <v>640015</v>
      </c>
      <c r="M156" s="30">
        <v>640015</v>
      </c>
      <c r="N156" s="30">
        <v>334914.03999999998</v>
      </c>
      <c r="O156" s="30">
        <v>334914.03999999998</v>
      </c>
    </row>
    <row r="157" spans="1:15" x14ac:dyDescent="0.25">
      <c r="A157" s="10" t="str">
        <f>MID(Tabla1[[#This Row],[Org 2]],1,2)</f>
        <v>02</v>
      </c>
      <c r="B157" s="28" t="s">
        <v>15</v>
      </c>
      <c r="C157" s="28" t="s">
        <v>17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12</v>
      </c>
      <c r="G157" s="28" t="s">
        <v>392</v>
      </c>
      <c r="H157" s="29" t="s">
        <v>393</v>
      </c>
      <c r="I157" s="30">
        <v>52868</v>
      </c>
      <c r="J157" s="30">
        <v>0</v>
      </c>
      <c r="K157" s="30">
        <v>52868</v>
      </c>
      <c r="L157" s="30">
        <v>56151.92</v>
      </c>
      <c r="M157" s="30">
        <v>56151.92</v>
      </c>
      <c r="N157" s="30">
        <v>30846.42</v>
      </c>
      <c r="O157" s="30">
        <v>30846.42</v>
      </c>
    </row>
    <row r="158" spans="1:15" x14ac:dyDescent="0.25">
      <c r="A158" s="10" t="str">
        <f>MID(Tabla1[[#This Row],[Org 2]],1,2)</f>
        <v>02</v>
      </c>
      <c r="B158" s="28" t="s">
        <v>15</v>
      </c>
      <c r="C158" s="28" t="s">
        <v>17</v>
      </c>
      <c r="D158" s="11" t="str">
        <f>VLOOKUP(C158,Hoja2!B:C,2,FALSE)</f>
        <v>Planificación y Gestión del Urbanismo</v>
      </c>
      <c r="E158" s="12" t="str">
        <f t="shared" si="4"/>
        <v>1</v>
      </c>
      <c r="F158" s="12" t="str">
        <f t="shared" si="5"/>
        <v>13</v>
      </c>
      <c r="G158" s="28" t="s">
        <v>430</v>
      </c>
      <c r="H158" s="29" t="s">
        <v>381</v>
      </c>
      <c r="I158" s="30">
        <v>34527</v>
      </c>
      <c r="J158" s="30">
        <v>0</v>
      </c>
      <c r="K158" s="30">
        <v>34527</v>
      </c>
      <c r="L158" s="30">
        <v>34526</v>
      </c>
      <c r="M158" s="30">
        <v>34526</v>
      </c>
      <c r="N158" s="30">
        <v>17432.169999999998</v>
      </c>
      <c r="O158" s="30">
        <v>17432.169999999998</v>
      </c>
    </row>
    <row r="159" spans="1:15" x14ac:dyDescent="0.25">
      <c r="A159" s="10" t="str">
        <f>MID(Tabla1[[#This Row],[Org 2]],1,2)</f>
        <v>02</v>
      </c>
      <c r="B159" s="28" t="s">
        <v>15</v>
      </c>
      <c r="C159" s="28" t="s">
        <v>17</v>
      </c>
      <c r="D159" s="11" t="str">
        <f>VLOOKUP(C159,Hoja2!B:C,2,FALSE)</f>
        <v>Planificación y Gestión del Urbanismo</v>
      </c>
      <c r="E159" s="12" t="str">
        <f t="shared" si="4"/>
        <v>1</v>
      </c>
      <c r="F159" s="12" t="str">
        <f t="shared" si="5"/>
        <v>13</v>
      </c>
      <c r="G159" s="28" t="s">
        <v>433</v>
      </c>
      <c r="H159" s="29" t="s">
        <v>434</v>
      </c>
      <c r="I159" s="30">
        <v>29176</v>
      </c>
      <c r="J159" s="30">
        <v>0</v>
      </c>
      <c r="K159" s="30">
        <v>29176</v>
      </c>
      <c r="L159" s="30">
        <v>27975.4</v>
      </c>
      <c r="M159" s="30">
        <v>27975.4</v>
      </c>
      <c r="N159" s="30">
        <v>16221.81</v>
      </c>
      <c r="O159" s="30">
        <v>16221.81</v>
      </c>
    </row>
    <row r="160" spans="1:15" x14ac:dyDescent="0.25">
      <c r="A160" s="10" t="str">
        <f>MID(Tabla1[[#This Row],[Org 2]],1,2)</f>
        <v>02</v>
      </c>
      <c r="B160" s="28" t="s">
        <v>15</v>
      </c>
      <c r="C160" s="28" t="s">
        <v>17</v>
      </c>
      <c r="D160" s="11" t="str">
        <f>VLOOKUP(C160,Hoja2!B:C,2,FALSE)</f>
        <v>Planificación y Gestión del Urbanismo</v>
      </c>
      <c r="E160" s="12" t="str">
        <f t="shared" si="4"/>
        <v>1</v>
      </c>
      <c r="F160" s="12" t="str">
        <f t="shared" si="5"/>
        <v>13</v>
      </c>
      <c r="G160" s="28" t="s">
        <v>455</v>
      </c>
      <c r="H160" s="29" t="s">
        <v>456</v>
      </c>
      <c r="I160" s="30">
        <v>0</v>
      </c>
      <c r="J160" s="30">
        <v>0</v>
      </c>
      <c r="K160" s="30">
        <v>0</v>
      </c>
      <c r="L160" s="30">
        <v>1200</v>
      </c>
      <c r="M160" s="30">
        <v>1200</v>
      </c>
      <c r="N160" s="30">
        <v>172.57</v>
      </c>
      <c r="O160" s="30">
        <v>172.57</v>
      </c>
    </row>
    <row r="161" spans="1:15" x14ac:dyDescent="0.25">
      <c r="A161" s="10" t="str">
        <f>MID(Tabla1[[#This Row],[Org 2]],1,2)</f>
        <v>02</v>
      </c>
      <c r="B161" s="28" t="s">
        <v>15</v>
      </c>
      <c r="C161" s="28" t="s">
        <v>17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20</v>
      </c>
      <c r="G161" s="28" t="s">
        <v>420</v>
      </c>
      <c r="H161" s="29" t="s">
        <v>421</v>
      </c>
      <c r="I161" s="30">
        <v>2250</v>
      </c>
      <c r="J161" s="30">
        <v>0</v>
      </c>
      <c r="K161" s="30">
        <v>2250</v>
      </c>
      <c r="L161" s="30">
        <v>0</v>
      </c>
      <c r="M161" s="30">
        <v>0</v>
      </c>
      <c r="N161" s="30">
        <v>0</v>
      </c>
      <c r="O161" s="30">
        <v>0</v>
      </c>
    </row>
    <row r="162" spans="1:15" x14ac:dyDescent="0.25">
      <c r="A162" s="10" t="str">
        <f>MID(Tabla1[[#This Row],[Org 2]],1,2)</f>
        <v>02</v>
      </c>
      <c r="B162" s="28" t="s">
        <v>15</v>
      </c>
      <c r="C162" s="28" t="s">
        <v>17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20</v>
      </c>
      <c r="G162" s="28" t="s">
        <v>483</v>
      </c>
      <c r="H162" s="29" t="s">
        <v>484</v>
      </c>
      <c r="I162" s="30">
        <v>9000</v>
      </c>
      <c r="J162" s="30">
        <v>0</v>
      </c>
      <c r="K162" s="30">
        <v>9000</v>
      </c>
      <c r="L162" s="30">
        <v>7952</v>
      </c>
      <c r="M162" s="30">
        <v>7952</v>
      </c>
      <c r="N162" s="30">
        <v>6776</v>
      </c>
      <c r="O162" s="30">
        <v>6776</v>
      </c>
    </row>
    <row r="163" spans="1:15" x14ac:dyDescent="0.25">
      <c r="A163" s="10" t="str">
        <f>MID(Tabla1[[#This Row],[Org 2]],1,2)</f>
        <v>02</v>
      </c>
      <c r="B163" s="28" t="s">
        <v>15</v>
      </c>
      <c r="C163" s="28" t="s">
        <v>17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28" t="s">
        <v>447</v>
      </c>
      <c r="H163" s="29" t="s">
        <v>448</v>
      </c>
      <c r="I163" s="30">
        <v>1000</v>
      </c>
      <c r="J163" s="30">
        <v>0</v>
      </c>
      <c r="K163" s="30">
        <v>1000</v>
      </c>
      <c r="L163" s="30">
        <v>147.6</v>
      </c>
      <c r="M163" s="30">
        <v>147.6</v>
      </c>
      <c r="N163" s="30">
        <v>147.6</v>
      </c>
      <c r="O163" s="30">
        <v>90</v>
      </c>
    </row>
    <row r="164" spans="1:15" x14ac:dyDescent="0.25">
      <c r="A164" s="10" t="str">
        <f>MID(Tabla1[[#This Row],[Org 2]],1,2)</f>
        <v>02</v>
      </c>
      <c r="B164" s="28" t="s">
        <v>15</v>
      </c>
      <c r="C164" s="28" t="s">
        <v>17</v>
      </c>
      <c r="D164" s="11" t="str">
        <f>VLOOKUP(C164,Hoja2!B:C,2,FALSE)</f>
        <v>Planificación y Gestión del Urbanismo</v>
      </c>
      <c r="E164" s="12" t="str">
        <f t="shared" si="4"/>
        <v>2</v>
      </c>
      <c r="F164" s="12" t="str">
        <f t="shared" si="5"/>
        <v>22</v>
      </c>
      <c r="G164" s="28" t="s">
        <v>449</v>
      </c>
      <c r="H164" s="29" t="s">
        <v>450</v>
      </c>
      <c r="I164" s="30">
        <v>2000</v>
      </c>
      <c r="J164" s="30">
        <v>0</v>
      </c>
      <c r="K164" s="30">
        <v>2000</v>
      </c>
      <c r="L164" s="30">
        <v>0</v>
      </c>
      <c r="M164" s="30">
        <v>0</v>
      </c>
      <c r="N164" s="30">
        <v>0</v>
      </c>
      <c r="O164" s="30">
        <v>0</v>
      </c>
    </row>
    <row r="165" spans="1:15" x14ac:dyDescent="0.25">
      <c r="A165" s="10" t="str">
        <f>MID(Tabla1[[#This Row],[Org 2]],1,2)</f>
        <v>02</v>
      </c>
      <c r="B165" s="28" t="s">
        <v>15</v>
      </c>
      <c r="C165" s="28" t="s">
        <v>17</v>
      </c>
      <c r="D165" s="11" t="str">
        <f>VLOOKUP(C165,Hoja2!B:C,2,FALSE)</f>
        <v>Planificación y Gestión del Urbanismo</v>
      </c>
      <c r="E165" s="12" t="str">
        <f t="shared" si="4"/>
        <v>2</v>
      </c>
      <c r="F165" s="12" t="str">
        <f t="shared" si="5"/>
        <v>22</v>
      </c>
      <c r="G165" s="28" t="s">
        <v>451</v>
      </c>
      <c r="H165" s="29" t="s">
        <v>452</v>
      </c>
      <c r="I165" s="30">
        <v>2000</v>
      </c>
      <c r="J165" s="30">
        <v>0</v>
      </c>
      <c r="K165" s="30">
        <v>2000</v>
      </c>
      <c r="L165" s="30">
        <v>276.76</v>
      </c>
      <c r="M165" s="30">
        <v>276.76</v>
      </c>
      <c r="N165" s="30">
        <v>104.31</v>
      </c>
      <c r="O165" s="30">
        <v>46.13</v>
      </c>
    </row>
    <row r="166" spans="1:15" x14ac:dyDescent="0.25">
      <c r="A166" s="10" t="str">
        <f>MID(Tabla1[[#This Row],[Org 2]],1,2)</f>
        <v>02</v>
      </c>
      <c r="B166" s="28" t="s">
        <v>15</v>
      </c>
      <c r="C166" s="28" t="s">
        <v>17</v>
      </c>
      <c r="D166" s="11" t="str">
        <f>VLOOKUP(C166,Hoja2!B:C,2,FALSE)</f>
        <v>Planificación y Gestión del Urbanismo</v>
      </c>
      <c r="E166" s="12" t="str">
        <f t="shared" si="4"/>
        <v>2</v>
      </c>
      <c r="F166" s="12" t="str">
        <f t="shared" si="5"/>
        <v>22</v>
      </c>
      <c r="G166" s="28" t="s">
        <v>459</v>
      </c>
      <c r="H166" s="29" t="s">
        <v>460</v>
      </c>
      <c r="I166" s="30">
        <v>72000</v>
      </c>
      <c r="J166" s="30">
        <v>0</v>
      </c>
      <c r="K166" s="30">
        <v>72000</v>
      </c>
      <c r="L166" s="30">
        <v>34545.5</v>
      </c>
      <c r="M166" s="30">
        <v>34545.5</v>
      </c>
      <c r="N166" s="30">
        <v>12231.98</v>
      </c>
      <c r="O166" s="30">
        <v>12231.98</v>
      </c>
    </row>
    <row r="167" spans="1:15" x14ac:dyDescent="0.25">
      <c r="A167" s="10" t="str">
        <f>MID(Tabla1[[#This Row],[Org 2]],1,2)</f>
        <v>02</v>
      </c>
      <c r="B167" s="28" t="s">
        <v>15</v>
      </c>
      <c r="C167" s="28" t="s">
        <v>17</v>
      </c>
      <c r="D167" s="11" t="str">
        <f>VLOOKUP(C167,Hoja2!B:C,2,FALSE)</f>
        <v>Planificación y Gestión del Urbanismo</v>
      </c>
      <c r="E167" s="12" t="str">
        <f t="shared" si="4"/>
        <v>2</v>
      </c>
      <c r="F167" s="12" t="str">
        <f t="shared" si="5"/>
        <v>22</v>
      </c>
      <c r="G167" s="28" t="s">
        <v>426</v>
      </c>
      <c r="H167" s="29" t="s">
        <v>427</v>
      </c>
      <c r="I167" s="30">
        <v>20000</v>
      </c>
      <c r="J167" s="30">
        <v>0</v>
      </c>
      <c r="K167" s="30">
        <v>20000</v>
      </c>
      <c r="L167" s="30">
        <v>18183.28</v>
      </c>
      <c r="M167" s="30">
        <v>18183.28</v>
      </c>
      <c r="N167" s="30">
        <v>0</v>
      </c>
      <c r="O167" s="30">
        <v>0</v>
      </c>
    </row>
    <row r="168" spans="1:15" x14ac:dyDescent="0.25">
      <c r="A168" s="10" t="str">
        <f>MID(Tabla1[[#This Row],[Org 2]],1,2)</f>
        <v>02</v>
      </c>
      <c r="B168" s="28" t="s">
        <v>15</v>
      </c>
      <c r="C168" s="28" t="s">
        <v>17</v>
      </c>
      <c r="D168" s="11" t="str">
        <f>VLOOKUP(C168,Hoja2!B:C,2,FALSE)</f>
        <v>Planificación y Gestión del Urbanismo</v>
      </c>
      <c r="E168" s="12" t="str">
        <f t="shared" si="4"/>
        <v>6</v>
      </c>
      <c r="F168" s="12" t="str">
        <f t="shared" si="5"/>
        <v>60</v>
      </c>
      <c r="G168" s="28" t="s">
        <v>485</v>
      </c>
      <c r="H168" s="29" t="s">
        <v>486</v>
      </c>
      <c r="I168" s="30">
        <v>206000</v>
      </c>
      <c r="J168" s="30">
        <v>47499.97</v>
      </c>
      <c r="K168" s="30">
        <v>253499.97</v>
      </c>
      <c r="L168" s="30">
        <v>7310.43</v>
      </c>
      <c r="M168" s="30">
        <v>7310.43</v>
      </c>
      <c r="N168" s="30">
        <v>1260.43</v>
      </c>
      <c r="O168" s="30">
        <v>0</v>
      </c>
    </row>
    <row r="169" spans="1:15" x14ac:dyDescent="0.25">
      <c r="A169" s="10" t="str">
        <f>MID(Tabla1[[#This Row],[Org 2]],1,2)</f>
        <v>02</v>
      </c>
      <c r="B169" s="28" t="s">
        <v>15</v>
      </c>
      <c r="C169" s="28" t="s">
        <v>17</v>
      </c>
      <c r="D169" s="11" t="str">
        <f>VLOOKUP(C169,Hoja2!B:C,2,FALSE)</f>
        <v>Planificación y Gestión del Urbanismo</v>
      </c>
      <c r="E169" s="12" t="str">
        <f t="shared" si="4"/>
        <v>6</v>
      </c>
      <c r="F169" s="12" t="str">
        <f t="shared" si="5"/>
        <v>60</v>
      </c>
      <c r="G169" s="28" t="s">
        <v>487</v>
      </c>
      <c r="H169" s="29" t="s">
        <v>488</v>
      </c>
      <c r="I169" s="30">
        <v>2286000</v>
      </c>
      <c r="J169" s="30">
        <v>3257674.02</v>
      </c>
      <c r="K169" s="30">
        <v>5543674.0199999996</v>
      </c>
      <c r="L169" s="30">
        <v>3580327.18</v>
      </c>
      <c r="M169" s="30">
        <v>1728465.02</v>
      </c>
      <c r="N169" s="30">
        <v>718974.12</v>
      </c>
      <c r="O169" s="30">
        <v>608020.88</v>
      </c>
    </row>
    <row r="170" spans="1:15" x14ac:dyDescent="0.25">
      <c r="A170" s="10" t="str">
        <f>MID(Tabla1[[#This Row],[Org 2]],1,2)</f>
        <v>02</v>
      </c>
      <c r="B170" s="28" t="s">
        <v>15</v>
      </c>
      <c r="C170" s="28" t="s">
        <v>17</v>
      </c>
      <c r="D170" s="11" t="str">
        <f>VLOOKUP(C170,Hoja2!B:C,2,FALSE)</f>
        <v>Planificación y Gestión del Urbanismo</v>
      </c>
      <c r="E170" s="12" t="str">
        <f t="shared" si="4"/>
        <v>6</v>
      </c>
      <c r="F170" s="12" t="str">
        <f t="shared" si="5"/>
        <v>61</v>
      </c>
      <c r="G170" s="28" t="s">
        <v>473</v>
      </c>
      <c r="H170" s="29" t="s">
        <v>474</v>
      </c>
      <c r="I170" s="30">
        <v>2801000</v>
      </c>
      <c r="J170" s="30">
        <v>1115097.08</v>
      </c>
      <c r="K170" s="30">
        <v>3916097.08</v>
      </c>
      <c r="L170" s="30">
        <v>3420029.5</v>
      </c>
      <c r="M170" s="30">
        <v>2698221.37</v>
      </c>
      <c r="N170" s="30">
        <v>460844.23</v>
      </c>
      <c r="O170" s="30">
        <v>460091.88</v>
      </c>
    </row>
    <row r="171" spans="1:15" x14ac:dyDescent="0.25">
      <c r="A171" s="10" t="str">
        <f>MID(Tabla1[[#This Row],[Org 2]],1,2)</f>
        <v>02</v>
      </c>
      <c r="B171" s="28" t="s">
        <v>15</v>
      </c>
      <c r="C171" s="28" t="s">
        <v>17</v>
      </c>
      <c r="D171" s="11" t="str">
        <f>VLOOKUP(C171,Hoja2!B:C,2,FALSE)</f>
        <v>Planificación y Gestión del Urbanismo</v>
      </c>
      <c r="E171" s="12" t="str">
        <f t="shared" si="4"/>
        <v>6</v>
      </c>
      <c r="F171" s="12" t="str">
        <f t="shared" si="5"/>
        <v>64</v>
      </c>
      <c r="G171" s="28" t="s">
        <v>489</v>
      </c>
      <c r="H171" s="29" t="s">
        <v>490</v>
      </c>
      <c r="I171" s="30">
        <v>0</v>
      </c>
      <c r="J171" s="30">
        <v>72033.48</v>
      </c>
      <c r="K171" s="30">
        <v>72033.48</v>
      </c>
      <c r="L171" s="30">
        <v>72033.48</v>
      </c>
      <c r="M171" s="30">
        <v>72033.48</v>
      </c>
      <c r="N171" s="30">
        <v>0</v>
      </c>
      <c r="O171" s="30">
        <v>0</v>
      </c>
    </row>
    <row r="172" spans="1:15" x14ac:dyDescent="0.25">
      <c r="A172" s="10" t="str">
        <f>MID(Tabla1[[#This Row],[Org 2]],1,2)</f>
        <v>02</v>
      </c>
      <c r="B172" s="28" t="s">
        <v>15</v>
      </c>
      <c r="C172" s="28" t="s">
        <v>17</v>
      </c>
      <c r="D172" s="11" t="str">
        <f>VLOOKUP(C172,Hoja2!B:C,2,FALSE)</f>
        <v>Planificación y Gestión del Urbanismo</v>
      </c>
      <c r="E172" s="12" t="str">
        <f t="shared" si="4"/>
        <v>7</v>
      </c>
      <c r="F172" s="12" t="str">
        <f t="shared" si="5"/>
        <v>77</v>
      </c>
      <c r="G172" s="28" t="s">
        <v>491</v>
      </c>
      <c r="H172" s="29" t="s">
        <v>492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</row>
    <row r="173" spans="1:15" x14ac:dyDescent="0.25">
      <c r="A173" s="10" t="str">
        <f>MID(Tabla1[[#This Row],[Org 2]],1,2)</f>
        <v>02</v>
      </c>
      <c r="B173" s="28" t="s">
        <v>15</v>
      </c>
      <c r="C173" s="28" t="s">
        <v>17</v>
      </c>
      <c r="D173" s="11" t="str">
        <f>VLOOKUP(C173,Hoja2!B:C,2,FALSE)</f>
        <v>Planificación y Gestión del Urbanismo</v>
      </c>
      <c r="E173" s="12" t="str">
        <f t="shared" si="4"/>
        <v>8</v>
      </c>
      <c r="F173" s="12" t="str">
        <f t="shared" si="5"/>
        <v>83</v>
      </c>
      <c r="G173" s="28" t="s">
        <v>479</v>
      </c>
      <c r="H173" s="29" t="s">
        <v>480</v>
      </c>
      <c r="I173" s="30">
        <v>50000</v>
      </c>
      <c r="J173" s="30">
        <v>0</v>
      </c>
      <c r="K173" s="30">
        <v>50000</v>
      </c>
      <c r="L173" s="30">
        <v>0</v>
      </c>
      <c r="M173" s="30">
        <v>0</v>
      </c>
      <c r="N173" s="30">
        <v>0</v>
      </c>
      <c r="O173" s="30">
        <v>0</v>
      </c>
    </row>
    <row r="174" spans="1:15" x14ac:dyDescent="0.25">
      <c r="A174" s="10" t="str">
        <f>MID(Tabla1[[#This Row],[Org 2]],1,2)</f>
        <v>02</v>
      </c>
      <c r="B174" s="28" t="s">
        <v>15</v>
      </c>
      <c r="C174" s="28" t="s">
        <v>37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28" t="s">
        <v>414</v>
      </c>
      <c r="H174" s="29" t="s">
        <v>415</v>
      </c>
      <c r="I174" s="30">
        <v>67539</v>
      </c>
      <c r="J174" s="30">
        <v>0</v>
      </c>
      <c r="K174" s="30">
        <v>67539</v>
      </c>
      <c r="L174" s="30">
        <v>34769</v>
      </c>
      <c r="M174" s="30">
        <v>34769</v>
      </c>
      <c r="N174" s="30">
        <v>34099.440000000002</v>
      </c>
      <c r="O174" s="30">
        <v>34099.440000000002</v>
      </c>
    </row>
    <row r="175" spans="1:15" x14ac:dyDescent="0.25">
      <c r="A175" s="10" t="str">
        <f>MID(Tabla1[[#This Row],[Org 2]],1,2)</f>
        <v>02</v>
      </c>
      <c r="B175" s="28" t="s">
        <v>15</v>
      </c>
      <c r="C175" s="28" t="s">
        <v>37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28" t="s">
        <v>416</v>
      </c>
      <c r="H175" s="29" t="s">
        <v>417</v>
      </c>
      <c r="I175" s="30">
        <v>14847</v>
      </c>
      <c r="J175" s="30">
        <v>0</v>
      </c>
      <c r="K175" s="30">
        <v>14847</v>
      </c>
      <c r="L175" s="30">
        <v>14847</v>
      </c>
      <c r="M175" s="30">
        <v>14847</v>
      </c>
      <c r="N175" s="30">
        <v>5521.98</v>
      </c>
      <c r="O175" s="30">
        <v>5521.98</v>
      </c>
    </row>
    <row r="176" spans="1:15" x14ac:dyDescent="0.25">
      <c r="A176" s="10" t="str">
        <f>MID(Tabla1[[#This Row],[Org 2]],1,2)</f>
        <v>02</v>
      </c>
      <c r="B176" s="28" t="s">
        <v>15</v>
      </c>
      <c r="C176" s="28" t="s">
        <v>37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28" t="s">
        <v>384</v>
      </c>
      <c r="H176" s="29" t="s">
        <v>385</v>
      </c>
      <c r="I176" s="30">
        <v>45487</v>
      </c>
      <c r="J176" s="30">
        <v>0</v>
      </c>
      <c r="K176" s="30">
        <v>45487</v>
      </c>
      <c r="L176" s="30">
        <v>45486</v>
      </c>
      <c r="M176" s="30">
        <v>45486</v>
      </c>
      <c r="N176" s="30">
        <v>22770.31</v>
      </c>
      <c r="O176" s="30">
        <v>22770.31</v>
      </c>
    </row>
    <row r="177" spans="1:15" x14ac:dyDescent="0.25">
      <c r="A177" s="10" t="str">
        <f>MID(Tabla1[[#This Row],[Org 2]],1,2)</f>
        <v>02</v>
      </c>
      <c r="B177" s="28" t="s">
        <v>15</v>
      </c>
      <c r="C177" s="28" t="s">
        <v>37</v>
      </c>
      <c r="D177" s="11" t="str">
        <f>VLOOKUP(C177,Hoja2!B:C,2,FALSE)</f>
        <v>Gestión del Patromonio</v>
      </c>
      <c r="E177" s="12" t="str">
        <f t="shared" si="4"/>
        <v>1</v>
      </c>
      <c r="F177" s="12" t="str">
        <f t="shared" si="5"/>
        <v>12</v>
      </c>
      <c r="G177" s="28" t="s">
        <v>386</v>
      </c>
      <c r="H177" s="29" t="s">
        <v>387</v>
      </c>
      <c r="I177" s="30">
        <v>22168</v>
      </c>
      <c r="J177" s="30">
        <v>0</v>
      </c>
      <c r="K177" s="30">
        <v>22168</v>
      </c>
      <c r="L177" s="30">
        <v>22167</v>
      </c>
      <c r="M177" s="30">
        <v>22167</v>
      </c>
      <c r="N177" s="30">
        <v>16192.33</v>
      </c>
      <c r="O177" s="30">
        <v>16192.33</v>
      </c>
    </row>
    <row r="178" spans="1:15" x14ac:dyDescent="0.25">
      <c r="A178" s="10" t="str">
        <f>MID(Tabla1[[#This Row],[Org 2]],1,2)</f>
        <v>02</v>
      </c>
      <c r="B178" s="28" t="s">
        <v>15</v>
      </c>
      <c r="C178" s="28" t="s">
        <v>37</v>
      </c>
      <c r="D178" s="11" t="str">
        <f>VLOOKUP(C178,Hoja2!B:C,2,FALSE)</f>
        <v>Gestión del Patromonio</v>
      </c>
      <c r="E178" s="12" t="str">
        <f t="shared" si="4"/>
        <v>1</v>
      </c>
      <c r="F178" s="12" t="str">
        <f t="shared" si="5"/>
        <v>12</v>
      </c>
      <c r="G178" s="28" t="s">
        <v>388</v>
      </c>
      <c r="H178" s="29" t="s">
        <v>389</v>
      </c>
      <c r="I178" s="30">
        <v>73903</v>
      </c>
      <c r="J178" s="30">
        <v>0</v>
      </c>
      <c r="K178" s="30">
        <v>73903</v>
      </c>
      <c r="L178" s="30">
        <v>51108</v>
      </c>
      <c r="M178" s="30">
        <v>51108</v>
      </c>
      <c r="N178" s="30">
        <v>36218.6</v>
      </c>
      <c r="O178" s="30">
        <v>36218.6</v>
      </c>
    </row>
    <row r="179" spans="1:15" x14ac:dyDescent="0.25">
      <c r="A179" s="10" t="str">
        <f>MID(Tabla1[[#This Row],[Org 2]],1,2)</f>
        <v>02</v>
      </c>
      <c r="B179" s="28" t="s">
        <v>15</v>
      </c>
      <c r="C179" s="28" t="s">
        <v>37</v>
      </c>
      <c r="D179" s="11" t="str">
        <f>VLOOKUP(C179,Hoja2!B:C,2,FALSE)</f>
        <v>Gestión del Patromonio</v>
      </c>
      <c r="E179" s="12" t="str">
        <f t="shared" si="4"/>
        <v>1</v>
      </c>
      <c r="F179" s="12" t="str">
        <f t="shared" si="5"/>
        <v>12</v>
      </c>
      <c r="G179" s="28" t="s">
        <v>390</v>
      </c>
      <c r="H179" s="29" t="s">
        <v>391</v>
      </c>
      <c r="I179" s="30">
        <v>175790</v>
      </c>
      <c r="J179" s="30">
        <v>0</v>
      </c>
      <c r="K179" s="30">
        <v>175790</v>
      </c>
      <c r="L179" s="30">
        <v>117316</v>
      </c>
      <c r="M179" s="30">
        <v>117316</v>
      </c>
      <c r="N179" s="30">
        <v>93021.73</v>
      </c>
      <c r="O179" s="30">
        <v>93021.73</v>
      </c>
    </row>
    <row r="180" spans="1:15" x14ac:dyDescent="0.25">
      <c r="A180" s="10" t="str">
        <f>MID(Tabla1[[#This Row],[Org 2]],1,2)</f>
        <v>02</v>
      </c>
      <c r="B180" s="28" t="s">
        <v>15</v>
      </c>
      <c r="C180" s="28" t="s">
        <v>37</v>
      </c>
      <c r="D180" s="11" t="str">
        <f>VLOOKUP(C180,Hoja2!B:C,2,FALSE)</f>
        <v>Gestión del Patromonio</v>
      </c>
      <c r="E180" s="12" t="str">
        <f t="shared" si="4"/>
        <v>1</v>
      </c>
      <c r="F180" s="12" t="str">
        <f t="shared" si="5"/>
        <v>12</v>
      </c>
      <c r="G180" s="28" t="s">
        <v>392</v>
      </c>
      <c r="H180" s="29" t="s">
        <v>393</v>
      </c>
      <c r="I180" s="30">
        <v>10531</v>
      </c>
      <c r="J180" s="30">
        <v>0</v>
      </c>
      <c r="K180" s="30">
        <v>10531</v>
      </c>
      <c r="L180" s="30">
        <v>11747.8</v>
      </c>
      <c r="M180" s="30">
        <v>11747.8</v>
      </c>
      <c r="N180" s="30">
        <v>9225.65</v>
      </c>
      <c r="O180" s="30">
        <v>9225.65</v>
      </c>
    </row>
    <row r="181" spans="1:15" x14ac:dyDescent="0.25">
      <c r="A181" s="10" t="str">
        <f>MID(Tabla1[[#This Row],[Org 2]],1,2)</f>
        <v>02</v>
      </c>
      <c r="B181" s="28" t="s">
        <v>15</v>
      </c>
      <c r="C181" s="28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20</v>
      </c>
      <c r="G181" s="28" t="s">
        <v>420</v>
      </c>
      <c r="H181" s="29" t="s">
        <v>421</v>
      </c>
      <c r="I181" s="30">
        <v>2000</v>
      </c>
      <c r="J181" s="30">
        <v>0</v>
      </c>
      <c r="K181" s="30">
        <v>2000</v>
      </c>
      <c r="L181" s="30">
        <v>1600</v>
      </c>
      <c r="M181" s="30">
        <v>1600</v>
      </c>
      <c r="N181" s="30">
        <v>176.96</v>
      </c>
      <c r="O181" s="30">
        <v>176.96</v>
      </c>
    </row>
    <row r="182" spans="1:15" x14ac:dyDescent="0.25">
      <c r="A182" s="10" t="str">
        <f>MID(Tabla1[[#This Row],[Org 2]],1,2)</f>
        <v>02</v>
      </c>
      <c r="B182" s="28" t="s">
        <v>15</v>
      </c>
      <c r="C182" s="28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21</v>
      </c>
      <c r="G182" s="28" t="s">
        <v>422</v>
      </c>
      <c r="H182" s="29" t="s">
        <v>423</v>
      </c>
      <c r="I182" s="30">
        <v>5575</v>
      </c>
      <c r="J182" s="30">
        <v>0</v>
      </c>
      <c r="K182" s="30">
        <v>5575</v>
      </c>
      <c r="L182" s="30">
        <v>5000</v>
      </c>
      <c r="M182" s="30">
        <v>5000</v>
      </c>
      <c r="N182" s="30">
        <v>364.76</v>
      </c>
      <c r="O182" s="30">
        <v>364.76</v>
      </c>
    </row>
    <row r="183" spans="1:15" x14ac:dyDescent="0.25">
      <c r="A183" s="10" t="str">
        <f>MID(Tabla1[[#This Row],[Org 2]],1,2)</f>
        <v>02</v>
      </c>
      <c r="B183" s="28" t="s">
        <v>15</v>
      </c>
      <c r="C183" s="28" t="s">
        <v>37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28" t="s">
        <v>467</v>
      </c>
      <c r="H183" s="29" t="s">
        <v>468</v>
      </c>
      <c r="I183" s="30">
        <v>691500</v>
      </c>
      <c r="J183" s="30">
        <v>0</v>
      </c>
      <c r="K183" s="30">
        <v>691500</v>
      </c>
      <c r="L183" s="30">
        <v>425122.97</v>
      </c>
      <c r="M183" s="30">
        <v>425122.97</v>
      </c>
      <c r="N183" s="30">
        <v>295584.76</v>
      </c>
      <c r="O183" s="30">
        <v>295584.76</v>
      </c>
    </row>
    <row r="184" spans="1:15" x14ac:dyDescent="0.25">
      <c r="A184" s="10" t="str">
        <f>MID(Tabla1[[#This Row],[Org 2]],1,2)</f>
        <v>02</v>
      </c>
      <c r="B184" s="28" t="s">
        <v>15</v>
      </c>
      <c r="C184" s="28" t="s">
        <v>37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28" t="s">
        <v>469</v>
      </c>
      <c r="H184" s="29" t="s">
        <v>470</v>
      </c>
      <c r="I184" s="30">
        <v>6000</v>
      </c>
      <c r="J184" s="30">
        <v>0</v>
      </c>
      <c r="K184" s="30">
        <v>6000</v>
      </c>
      <c r="L184" s="30">
        <v>563.80999999999995</v>
      </c>
      <c r="M184" s="30">
        <v>563.80999999999995</v>
      </c>
      <c r="N184" s="30">
        <v>563.80999999999995</v>
      </c>
      <c r="O184" s="30">
        <v>563.80999999999995</v>
      </c>
    </row>
    <row r="185" spans="1:15" x14ac:dyDescent="0.25">
      <c r="A185" s="10" t="str">
        <f>MID(Tabla1[[#This Row],[Org 2]],1,2)</f>
        <v>02</v>
      </c>
      <c r="B185" s="28" t="s">
        <v>15</v>
      </c>
      <c r="C185" s="28" t="s">
        <v>37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28" t="s">
        <v>447</v>
      </c>
      <c r="H185" s="29" t="s">
        <v>448</v>
      </c>
      <c r="I185" s="30">
        <v>1000</v>
      </c>
      <c r="J185" s="30">
        <v>0</v>
      </c>
      <c r="K185" s="30">
        <v>1000</v>
      </c>
      <c r="L185" s="30">
        <v>55.2</v>
      </c>
      <c r="M185" s="30">
        <v>55.2</v>
      </c>
      <c r="N185" s="30">
        <v>55.2</v>
      </c>
      <c r="O185" s="30">
        <v>55.2</v>
      </c>
    </row>
    <row r="186" spans="1:15" x14ac:dyDescent="0.25">
      <c r="A186" s="10" t="str">
        <f>MID(Tabla1[[#This Row],[Org 2]],1,2)</f>
        <v>02</v>
      </c>
      <c r="B186" s="28" t="s">
        <v>15</v>
      </c>
      <c r="C186" s="28" t="s">
        <v>37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22</v>
      </c>
      <c r="G186" s="28" t="s">
        <v>424</v>
      </c>
      <c r="H186" s="29" t="s">
        <v>425</v>
      </c>
      <c r="I186" s="30">
        <v>8000</v>
      </c>
      <c r="J186" s="30">
        <v>0</v>
      </c>
      <c r="K186" s="30">
        <v>8000</v>
      </c>
      <c r="L186" s="30">
        <v>559.96</v>
      </c>
      <c r="M186" s="30">
        <v>559.96</v>
      </c>
      <c r="N186" s="30">
        <v>559.96</v>
      </c>
      <c r="O186" s="30">
        <v>559.96</v>
      </c>
    </row>
    <row r="187" spans="1:15" x14ac:dyDescent="0.25">
      <c r="A187" s="10" t="str">
        <f>MID(Tabla1[[#This Row],[Org 2]],1,2)</f>
        <v>02</v>
      </c>
      <c r="B187" s="28" t="s">
        <v>15</v>
      </c>
      <c r="C187" s="28" t="s">
        <v>37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22</v>
      </c>
      <c r="G187" s="28" t="s">
        <v>451</v>
      </c>
      <c r="H187" s="29" t="s">
        <v>452</v>
      </c>
      <c r="I187" s="30">
        <v>35000</v>
      </c>
      <c r="J187" s="30">
        <v>0</v>
      </c>
      <c r="K187" s="30">
        <v>35000</v>
      </c>
      <c r="L187" s="30">
        <v>18115.12</v>
      </c>
      <c r="M187" s="30">
        <v>18115.12</v>
      </c>
      <c r="N187" s="30">
        <v>17777.12</v>
      </c>
      <c r="O187" s="30">
        <v>17777.12</v>
      </c>
    </row>
    <row r="188" spans="1:15" x14ac:dyDescent="0.25">
      <c r="A188" s="10" t="str">
        <f>MID(Tabla1[[#This Row],[Org 2]],1,2)</f>
        <v>02</v>
      </c>
      <c r="B188" s="28" t="s">
        <v>15</v>
      </c>
      <c r="C188" s="28" t="s">
        <v>37</v>
      </c>
      <c r="D188" s="11" t="str">
        <f>VLOOKUP(C188,Hoja2!B:C,2,FALSE)</f>
        <v>Gestión del Patromonio</v>
      </c>
      <c r="E188" s="12" t="str">
        <f t="shared" si="4"/>
        <v>2</v>
      </c>
      <c r="F188" s="12" t="str">
        <f t="shared" si="5"/>
        <v>22</v>
      </c>
      <c r="G188" s="28" t="s">
        <v>459</v>
      </c>
      <c r="H188" s="29" t="s">
        <v>460</v>
      </c>
      <c r="I188" s="30">
        <v>9000</v>
      </c>
      <c r="J188" s="30">
        <v>0</v>
      </c>
      <c r="K188" s="30">
        <v>9000</v>
      </c>
      <c r="L188" s="30">
        <v>0</v>
      </c>
      <c r="M188" s="30">
        <v>0</v>
      </c>
      <c r="N188" s="30">
        <v>0</v>
      </c>
      <c r="O188" s="30">
        <v>0</v>
      </c>
    </row>
    <row r="189" spans="1:15" x14ac:dyDescent="0.25">
      <c r="A189" s="10" t="str">
        <f>MID(Tabla1[[#This Row],[Org 2]],1,2)</f>
        <v>02</v>
      </c>
      <c r="B189" s="28" t="s">
        <v>15</v>
      </c>
      <c r="C189" s="28" t="s">
        <v>37</v>
      </c>
      <c r="D189" s="11" t="str">
        <f>VLOOKUP(C189,Hoja2!B:C,2,FALSE)</f>
        <v>Gestión del Patromonio</v>
      </c>
      <c r="E189" s="12" t="str">
        <f t="shared" si="4"/>
        <v>2</v>
      </c>
      <c r="F189" s="12" t="str">
        <f t="shared" si="5"/>
        <v>23</v>
      </c>
      <c r="G189" s="28" t="s">
        <v>406</v>
      </c>
      <c r="H189" s="29" t="s">
        <v>407</v>
      </c>
      <c r="I189" s="30">
        <v>200</v>
      </c>
      <c r="J189" s="30">
        <v>0</v>
      </c>
      <c r="K189" s="30">
        <v>200</v>
      </c>
      <c r="L189" s="30">
        <v>0</v>
      </c>
      <c r="M189" s="30">
        <v>0</v>
      </c>
      <c r="N189" s="30">
        <v>0</v>
      </c>
      <c r="O189" s="30">
        <v>0</v>
      </c>
    </row>
    <row r="190" spans="1:15" x14ac:dyDescent="0.25">
      <c r="A190" s="10" t="str">
        <f>MID(Tabla1[[#This Row],[Org 2]],1,2)</f>
        <v>02</v>
      </c>
      <c r="B190" s="28" t="s">
        <v>15</v>
      </c>
      <c r="C190" s="28" t="s">
        <v>37</v>
      </c>
      <c r="D190" s="11" t="str">
        <f>VLOOKUP(C190,Hoja2!B:C,2,FALSE)</f>
        <v>Gestión del Patromonio</v>
      </c>
      <c r="E190" s="12" t="str">
        <f t="shared" si="4"/>
        <v>2</v>
      </c>
      <c r="F190" s="12" t="str">
        <f t="shared" si="5"/>
        <v>23</v>
      </c>
      <c r="G190" s="28" t="s">
        <v>410</v>
      </c>
      <c r="H190" s="29" t="s">
        <v>411</v>
      </c>
      <c r="I190" s="30">
        <v>200</v>
      </c>
      <c r="J190" s="30">
        <v>0</v>
      </c>
      <c r="K190" s="30">
        <v>200</v>
      </c>
      <c r="L190" s="30">
        <v>0</v>
      </c>
      <c r="M190" s="30">
        <v>0</v>
      </c>
      <c r="N190" s="30">
        <v>0</v>
      </c>
      <c r="O190" s="30">
        <v>0</v>
      </c>
    </row>
    <row r="191" spans="1:15" x14ac:dyDescent="0.25">
      <c r="A191" s="10" t="str">
        <f>MID(Tabla1[[#This Row],[Org 2]],1,2)</f>
        <v>02</v>
      </c>
      <c r="B191" s="28" t="s">
        <v>15</v>
      </c>
      <c r="C191" s="28" t="s">
        <v>37</v>
      </c>
      <c r="D191" s="11" t="str">
        <f>VLOOKUP(C191,Hoja2!B:C,2,FALSE)</f>
        <v>Gestión del Patromonio</v>
      </c>
      <c r="E191" s="12" t="str">
        <f t="shared" si="4"/>
        <v>6</v>
      </c>
      <c r="F191" s="12" t="str">
        <f t="shared" si="5"/>
        <v>62</v>
      </c>
      <c r="G191" s="28" t="s">
        <v>493</v>
      </c>
      <c r="H191" s="29" t="s">
        <v>494</v>
      </c>
      <c r="I191" s="30">
        <v>0</v>
      </c>
      <c r="J191" s="30">
        <v>40376.49</v>
      </c>
      <c r="K191" s="30">
        <v>40376.49</v>
      </c>
      <c r="L191" s="30">
        <v>40376.49</v>
      </c>
      <c r="M191" s="30">
        <v>40376.49</v>
      </c>
      <c r="N191" s="30">
        <v>0</v>
      </c>
      <c r="O191" s="30">
        <v>0</v>
      </c>
    </row>
    <row r="192" spans="1:15" x14ac:dyDescent="0.25">
      <c r="A192" s="10" t="str">
        <f>MID(Tabla1[[#This Row],[Org 2]],1,2)</f>
        <v>02</v>
      </c>
      <c r="B192" s="28" t="s">
        <v>15</v>
      </c>
      <c r="C192" s="28" t="s">
        <v>37</v>
      </c>
      <c r="D192" s="11" t="str">
        <f>VLOOKUP(C192,Hoja2!B:C,2,FALSE)</f>
        <v>Gestión del Patromonio</v>
      </c>
      <c r="E192" s="12" t="str">
        <f t="shared" si="4"/>
        <v>8</v>
      </c>
      <c r="F192" s="12" t="str">
        <f t="shared" si="5"/>
        <v>83</v>
      </c>
      <c r="G192" s="28" t="s">
        <v>495</v>
      </c>
      <c r="H192" s="29" t="s">
        <v>496</v>
      </c>
      <c r="I192" s="30">
        <v>6000</v>
      </c>
      <c r="J192" s="30">
        <v>0</v>
      </c>
      <c r="K192" s="30">
        <v>6000</v>
      </c>
      <c r="L192" s="30">
        <v>85.2</v>
      </c>
      <c r="M192" s="30">
        <v>85.2</v>
      </c>
      <c r="N192" s="30">
        <v>85.2</v>
      </c>
      <c r="O192" s="30">
        <v>85.2</v>
      </c>
    </row>
    <row r="193" spans="1:15" x14ac:dyDescent="0.25">
      <c r="A193" s="10" t="str">
        <f>MID(Tabla1[[#This Row],[Org 2]],1,2)</f>
        <v>02</v>
      </c>
      <c r="B193" s="28" t="s">
        <v>15</v>
      </c>
      <c r="C193" s="28" t="s">
        <v>37</v>
      </c>
      <c r="D193" s="11" t="str">
        <f>VLOOKUP(C193,Hoja2!B:C,2,FALSE)</f>
        <v>Gestión del Patromonio</v>
      </c>
      <c r="E193" s="12" t="str">
        <f t="shared" si="4"/>
        <v>8</v>
      </c>
      <c r="F193" s="12" t="str">
        <f t="shared" si="5"/>
        <v>83</v>
      </c>
      <c r="G193" s="28" t="s">
        <v>497</v>
      </c>
      <c r="H193" s="29" t="s">
        <v>498</v>
      </c>
      <c r="I193" s="30">
        <v>35000</v>
      </c>
      <c r="J193" s="30">
        <v>0</v>
      </c>
      <c r="K193" s="30">
        <v>35000</v>
      </c>
      <c r="L193" s="30">
        <v>0</v>
      </c>
      <c r="M193" s="30">
        <v>0</v>
      </c>
      <c r="N193" s="30">
        <v>0</v>
      </c>
      <c r="O193" s="30">
        <v>0</v>
      </c>
    </row>
    <row r="194" spans="1:15" x14ac:dyDescent="0.25">
      <c r="A194" s="10" t="str">
        <f>MID(Tabla1[[#This Row],[Org 2]],1,2)</f>
        <v>02</v>
      </c>
      <c r="B194" s="28" t="s">
        <v>15</v>
      </c>
      <c r="C194" s="28" t="s">
        <v>37</v>
      </c>
      <c r="D194" s="11" t="str">
        <f>VLOOKUP(C194,Hoja2!B:C,2,FALSE)</f>
        <v>Gestión del Patromonio</v>
      </c>
      <c r="E194" s="12" t="str">
        <f t="shared" ref="E194:E256" si="6">LEFT(G194,1)</f>
        <v>8</v>
      </c>
      <c r="F194" s="12" t="str">
        <f t="shared" ref="F194:F256" si="7">LEFT(G194,2)</f>
        <v>83</v>
      </c>
      <c r="G194" s="28" t="s">
        <v>479</v>
      </c>
      <c r="H194" s="29" t="s">
        <v>480</v>
      </c>
      <c r="I194" s="30">
        <v>20000</v>
      </c>
      <c r="J194" s="30">
        <v>0</v>
      </c>
      <c r="K194" s="30">
        <v>20000</v>
      </c>
      <c r="L194" s="30">
        <v>0</v>
      </c>
      <c r="M194" s="30">
        <v>0</v>
      </c>
      <c r="N194" s="30">
        <v>0</v>
      </c>
      <c r="O194" s="30">
        <v>0</v>
      </c>
    </row>
    <row r="195" spans="1:15" x14ac:dyDescent="0.25">
      <c r="A195" s="10" t="str">
        <f>MID(Tabla1[[#This Row],[Org 2]],1,2)</f>
        <v>02</v>
      </c>
      <c r="B195" s="28" t="s">
        <v>15</v>
      </c>
      <c r="C195" s="28" t="s">
        <v>20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12</v>
      </c>
      <c r="G195" s="28" t="s">
        <v>414</v>
      </c>
      <c r="H195" s="29" t="s">
        <v>415</v>
      </c>
      <c r="I195" s="30">
        <v>59096</v>
      </c>
      <c r="J195" s="30">
        <v>0</v>
      </c>
      <c r="K195" s="30">
        <v>59096</v>
      </c>
      <c r="L195" s="30">
        <v>50654</v>
      </c>
      <c r="M195" s="30">
        <v>50654</v>
      </c>
      <c r="N195" s="30">
        <v>24358.95</v>
      </c>
      <c r="O195" s="30">
        <v>24358.95</v>
      </c>
    </row>
    <row r="196" spans="1:15" x14ac:dyDescent="0.25">
      <c r="A196" s="10" t="str">
        <f>MID(Tabla1[[#This Row],[Org 2]],1,2)</f>
        <v>02</v>
      </c>
      <c r="B196" s="28" t="s">
        <v>15</v>
      </c>
      <c r="C196" s="28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28" t="s">
        <v>416</v>
      </c>
      <c r="H196" s="29" t="s">
        <v>417</v>
      </c>
      <c r="I196" s="30">
        <v>37119</v>
      </c>
      <c r="J196" s="30">
        <v>0</v>
      </c>
      <c r="K196" s="30">
        <v>37119</v>
      </c>
      <c r="L196" s="30">
        <v>29694</v>
      </c>
      <c r="M196" s="30">
        <v>29694</v>
      </c>
      <c r="N196" s="30">
        <v>14992.66</v>
      </c>
      <c r="O196" s="30">
        <v>14992.66</v>
      </c>
    </row>
    <row r="197" spans="1:15" x14ac:dyDescent="0.25">
      <c r="A197" s="10" t="str">
        <f>MID(Tabla1[[#This Row],[Org 2]],1,2)</f>
        <v>02</v>
      </c>
      <c r="B197" s="28" t="s">
        <v>15</v>
      </c>
      <c r="C197" s="28" t="s">
        <v>20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28" t="s">
        <v>418</v>
      </c>
      <c r="H197" s="29" t="s">
        <v>419</v>
      </c>
      <c r="I197" s="30">
        <v>19278</v>
      </c>
      <c r="J197" s="30">
        <v>0</v>
      </c>
      <c r="K197" s="30">
        <v>19278</v>
      </c>
      <c r="L197" s="30">
        <v>19277</v>
      </c>
      <c r="M197" s="30">
        <v>19277</v>
      </c>
      <c r="N197" s="30">
        <v>7658.13</v>
      </c>
      <c r="O197" s="30">
        <v>7658.13</v>
      </c>
    </row>
    <row r="198" spans="1:15" x14ac:dyDescent="0.25">
      <c r="A198" s="10" t="str">
        <f>MID(Tabla1[[#This Row],[Org 2]],1,2)</f>
        <v>02</v>
      </c>
      <c r="B198" s="28" t="s">
        <v>15</v>
      </c>
      <c r="C198" s="28" t="s">
        <v>20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28" t="s">
        <v>386</v>
      </c>
      <c r="H198" s="29" t="s">
        <v>387</v>
      </c>
      <c r="I198" s="30">
        <v>8872</v>
      </c>
      <c r="J198" s="30">
        <v>0</v>
      </c>
      <c r="K198" s="30">
        <v>8872</v>
      </c>
      <c r="L198" s="30">
        <v>8872</v>
      </c>
      <c r="M198" s="30">
        <v>8872</v>
      </c>
      <c r="N198" s="30">
        <v>4433.6000000000004</v>
      </c>
      <c r="O198" s="30">
        <v>4433.6000000000004</v>
      </c>
    </row>
    <row r="199" spans="1:15" x14ac:dyDescent="0.25">
      <c r="A199" s="10" t="str">
        <f>MID(Tabla1[[#This Row],[Org 2]],1,2)</f>
        <v>02</v>
      </c>
      <c r="B199" s="28" t="s">
        <v>15</v>
      </c>
      <c r="C199" s="28" t="s">
        <v>20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12</v>
      </c>
      <c r="G199" s="28" t="s">
        <v>388</v>
      </c>
      <c r="H199" s="29" t="s">
        <v>389</v>
      </c>
      <c r="I199" s="30">
        <v>68967</v>
      </c>
      <c r="J199" s="30">
        <v>0</v>
      </c>
      <c r="K199" s="30">
        <v>68967</v>
      </c>
      <c r="L199" s="30">
        <v>61320</v>
      </c>
      <c r="M199" s="30">
        <v>61320</v>
      </c>
      <c r="N199" s="30">
        <v>29311.45</v>
      </c>
      <c r="O199" s="30">
        <v>29311.45</v>
      </c>
    </row>
    <row r="200" spans="1:15" x14ac:dyDescent="0.25">
      <c r="A200" s="10" t="str">
        <f>MID(Tabla1[[#This Row],[Org 2]],1,2)</f>
        <v>02</v>
      </c>
      <c r="B200" s="28" t="s">
        <v>15</v>
      </c>
      <c r="C200" s="28" t="s">
        <v>20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12</v>
      </c>
      <c r="G200" s="28" t="s">
        <v>390</v>
      </c>
      <c r="H200" s="29" t="s">
        <v>391</v>
      </c>
      <c r="I200" s="30">
        <v>172258</v>
      </c>
      <c r="J200" s="30">
        <v>0</v>
      </c>
      <c r="K200" s="30">
        <v>172258</v>
      </c>
      <c r="L200" s="30">
        <v>152431</v>
      </c>
      <c r="M200" s="30">
        <v>152431</v>
      </c>
      <c r="N200" s="30">
        <v>72783.360000000001</v>
      </c>
      <c r="O200" s="30">
        <v>72783.360000000001</v>
      </c>
    </row>
    <row r="201" spans="1:15" x14ac:dyDescent="0.25">
      <c r="A201" s="10" t="str">
        <f>MID(Tabla1[[#This Row],[Org 2]],1,2)</f>
        <v>02</v>
      </c>
      <c r="B201" s="28" t="s">
        <v>15</v>
      </c>
      <c r="C201" s="28" t="s">
        <v>20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12</v>
      </c>
      <c r="G201" s="28" t="s">
        <v>392</v>
      </c>
      <c r="H201" s="29" t="s">
        <v>393</v>
      </c>
      <c r="I201" s="30">
        <v>5982</v>
      </c>
      <c r="J201" s="30">
        <v>0</v>
      </c>
      <c r="K201" s="30">
        <v>5982</v>
      </c>
      <c r="L201" s="30">
        <v>6521.8</v>
      </c>
      <c r="M201" s="30">
        <v>6521.8</v>
      </c>
      <c r="N201" s="30">
        <v>3536.23</v>
      </c>
      <c r="O201" s="30">
        <v>3536.23</v>
      </c>
    </row>
    <row r="202" spans="1:15" x14ac:dyDescent="0.25">
      <c r="A202" s="10" t="str">
        <f>MID(Tabla1[[#This Row],[Org 2]],1,2)</f>
        <v>02</v>
      </c>
      <c r="B202" s="28" t="s">
        <v>15</v>
      </c>
      <c r="C202" s="28" t="s">
        <v>20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13</v>
      </c>
      <c r="G202" s="28" t="s">
        <v>430</v>
      </c>
      <c r="H202" s="29" t="s">
        <v>381</v>
      </c>
      <c r="I202" s="30">
        <v>793911</v>
      </c>
      <c r="J202" s="30">
        <v>0</v>
      </c>
      <c r="K202" s="30">
        <v>793911</v>
      </c>
      <c r="L202" s="30">
        <v>669492</v>
      </c>
      <c r="M202" s="30">
        <v>669492</v>
      </c>
      <c r="N202" s="30">
        <v>283852.36</v>
      </c>
      <c r="O202" s="30">
        <v>283852.36</v>
      </c>
    </row>
    <row r="203" spans="1:15" x14ac:dyDescent="0.25">
      <c r="A203" s="10" t="str">
        <f>MID(Tabla1[[#This Row],[Org 2]],1,2)</f>
        <v>02</v>
      </c>
      <c r="B203" s="28" t="s">
        <v>15</v>
      </c>
      <c r="C203" s="28" t="s">
        <v>20</v>
      </c>
      <c r="D203" s="11" t="str">
        <f>VLOOKUP(C203,Hoja2!B:C,2,FALSE)</f>
        <v>Mantenimiento de Edificios e Intalaciones Municipales</v>
      </c>
      <c r="E203" s="12" t="str">
        <f t="shared" si="6"/>
        <v>1</v>
      </c>
      <c r="F203" s="12" t="str">
        <f t="shared" si="7"/>
        <v>13</v>
      </c>
      <c r="G203" s="28" t="s">
        <v>431</v>
      </c>
      <c r="H203" s="29" t="s">
        <v>432</v>
      </c>
      <c r="I203" s="30">
        <v>0</v>
      </c>
      <c r="J203" s="30">
        <v>0</v>
      </c>
      <c r="K203" s="30">
        <v>0</v>
      </c>
      <c r="L203" s="30">
        <v>33350</v>
      </c>
      <c r="M203" s="30">
        <v>33350</v>
      </c>
      <c r="N203" s="30">
        <v>17681.98</v>
      </c>
      <c r="O203" s="30">
        <v>17681.98</v>
      </c>
    </row>
    <row r="204" spans="1:15" x14ac:dyDescent="0.25">
      <c r="A204" s="10" t="str">
        <f>MID(Tabla1[[#This Row],[Org 2]],1,2)</f>
        <v>02</v>
      </c>
      <c r="B204" s="28" t="s">
        <v>15</v>
      </c>
      <c r="C204" s="28" t="s">
        <v>20</v>
      </c>
      <c r="D204" s="11" t="str">
        <f>VLOOKUP(C204,Hoja2!B:C,2,FALSE)</f>
        <v>Mantenimiento de Edificios e Intalaciones Municipales</v>
      </c>
      <c r="E204" s="12" t="str">
        <f t="shared" si="6"/>
        <v>1</v>
      </c>
      <c r="F204" s="12" t="str">
        <f t="shared" si="7"/>
        <v>13</v>
      </c>
      <c r="G204" s="28" t="s">
        <v>433</v>
      </c>
      <c r="H204" s="29" t="s">
        <v>434</v>
      </c>
      <c r="I204" s="30">
        <v>768146</v>
      </c>
      <c r="J204" s="30">
        <v>0</v>
      </c>
      <c r="K204" s="30">
        <v>768146</v>
      </c>
      <c r="L204" s="30">
        <v>614841.62</v>
      </c>
      <c r="M204" s="30">
        <v>614841.62</v>
      </c>
      <c r="N204" s="30">
        <v>297322.34000000003</v>
      </c>
      <c r="O204" s="30">
        <v>297322.34000000003</v>
      </c>
    </row>
    <row r="205" spans="1:15" x14ac:dyDescent="0.25">
      <c r="A205" s="10" t="str">
        <f>MID(Tabla1[[#This Row],[Org 2]],1,2)</f>
        <v>02</v>
      </c>
      <c r="B205" s="28" t="s">
        <v>15</v>
      </c>
      <c r="C205" s="28" t="s">
        <v>20</v>
      </c>
      <c r="D205" s="11" t="str">
        <f>VLOOKUP(C205,Hoja2!B:C,2,FALSE)</f>
        <v>Mantenimiento de Edificios e Intalaciones Municipales</v>
      </c>
      <c r="E205" s="12" t="str">
        <f t="shared" si="6"/>
        <v>1</v>
      </c>
      <c r="F205" s="12" t="str">
        <f t="shared" si="7"/>
        <v>13</v>
      </c>
      <c r="G205" s="28" t="s">
        <v>455</v>
      </c>
      <c r="H205" s="29" t="s">
        <v>456</v>
      </c>
      <c r="I205" s="30">
        <v>0</v>
      </c>
      <c r="J205" s="30">
        <v>0</v>
      </c>
      <c r="K205" s="30">
        <v>0</v>
      </c>
      <c r="L205" s="30">
        <v>188839</v>
      </c>
      <c r="M205" s="30">
        <v>188839</v>
      </c>
      <c r="N205" s="30">
        <v>185934.97</v>
      </c>
      <c r="O205" s="30">
        <v>185934.97</v>
      </c>
    </row>
    <row r="206" spans="1:15" x14ac:dyDescent="0.25">
      <c r="A206" s="10" t="str">
        <f>MID(Tabla1[[#This Row],[Org 2]],1,2)</f>
        <v>02</v>
      </c>
      <c r="B206" s="28" t="s">
        <v>15</v>
      </c>
      <c r="C206" s="28" t="s">
        <v>20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20</v>
      </c>
      <c r="G206" s="28" t="s">
        <v>420</v>
      </c>
      <c r="H206" s="29" t="s">
        <v>421</v>
      </c>
      <c r="I206" s="30">
        <v>10000</v>
      </c>
      <c r="J206" s="30">
        <v>0</v>
      </c>
      <c r="K206" s="30">
        <v>10000</v>
      </c>
      <c r="L206" s="30">
        <v>2090</v>
      </c>
      <c r="M206" s="30">
        <v>2090</v>
      </c>
      <c r="N206" s="30">
        <v>847</v>
      </c>
      <c r="O206" s="30">
        <v>605</v>
      </c>
    </row>
    <row r="207" spans="1:15" x14ac:dyDescent="0.25">
      <c r="A207" s="10" t="str">
        <f>MID(Tabla1[[#This Row],[Org 2]],1,2)</f>
        <v>02</v>
      </c>
      <c r="B207" s="28" t="s">
        <v>15</v>
      </c>
      <c r="C207" s="28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21</v>
      </c>
      <c r="G207" s="28" t="s">
        <v>499</v>
      </c>
      <c r="H207" s="29" t="s">
        <v>500</v>
      </c>
      <c r="I207" s="30">
        <v>70000</v>
      </c>
      <c r="J207" s="30">
        <v>0</v>
      </c>
      <c r="K207" s="30">
        <v>70000</v>
      </c>
      <c r="L207" s="30">
        <v>40356.370000000003</v>
      </c>
      <c r="M207" s="30">
        <v>25368.95</v>
      </c>
      <c r="N207" s="30">
        <v>13052.78</v>
      </c>
      <c r="O207" s="30">
        <v>12320.98</v>
      </c>
    </row>
    <row r="208" spans="1:15" x14ac:dyDescent="0.25">
      <c r="A208" s="10" t="str">
        <f>MID(Tabla1[[#This Row],[Org 2]],1,2)</f>
        <v>02</v>
      </c>
      <c r="B208" s="28" t="s">
        <v>15</v>
      </c>
      <c r="C208" s="28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21</v>
      </c>
      <c r="G208" s="28" t="s">
        <v>422</v>
      </c>
      <c r="H208" s="29" t="s">
        <v>423</v>
      </c>
      <c r="I208" s="30">
        <v>50000</v>
      </c>
      <c r="J208" s="30">
        <v>0</v>
      </c>
      <c r="K208" s="30">
        <v>50000</v>
      </c>
      <c r="L208" s="30">
        <v>55552.51</v>
      </c>
      <c r="M208" s="30">
        <v>49852.92</v>
      </c>
      <c r="N208" s="30">
        <v>30063.68</v>
      </c>
      <c r="O208" s="30">
        <v>28532</v>
      </c>
    </row>
    <row r="209" spans="1:15" x14ac:dyDescent="0.25">
      <c r="A209" s="10" t="str">
        <f>MID(Tabla1[[#This Row],[Org 2]],1,2)</f>
        <v>02</v>
      </c>
      <c r="B209" s="28" t="s">
        <v>15</v>
      </c>
      <c r="C209" s="28" t="s">
        <v>20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21</v>
      </c>
      <c r="G209" s="28" t="s">
        <v>437</v>
      </c>
      <c r="H209" s="29" t="s">
        <v>438</v>
      </c>
      <c r="I209" s="30">
        <v>15000</v>
      </c>
      <c r="J209" s="30">
        <v>0</v>
      </c>
      <c r="K209" s="30">
        <v>15000</v>
      </c>
      <c r="L209" s="30">
        <v>10094.48</v>
      </c>
      <c r="M209" s="30">
        <v>3963.65</v>
      </c>
      <c r="N209" s="30">
        <v>3963.65</v>
      </c>
      <c r="O209" s="30">
        <v>3098.83</v>
      </c>
    </row>
    <row r="210" spans="1:15" x14ac:dyDescent="0.25">
      <c r="A210" s="10" t="str">
        <f>MID(Tabla1[[#This Row],[Org 2]],1,2)</f>
        <v>02</v>
      </c>
      <c r="B210" s="28" t="s">
        <v>15</v>
      </c>
      <c r="C210" s="28" t="s">
        <v>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22</v>
      </c>
      <c r="G210" s="28" t="s">
        <v>453</v>
      </c>
      <c r="H210" s="29" t="s">
        <v>454</v>
      </c>
      <c r="I210" s="30">
        <v>250000</v>
      </c>
      <c r="J210" s="30">
        <v>0</v>
      </c>
      <c r="K210" s="30">
        <v>250000</v>
      </c>
      <c r="L210" s="30">
        <v>250000</v>
      </c>
      <c r="M210" s="30">
        <v>250000</v>
      </c>
      <c r="N210" s="30">
        <v>52985.22</v>
      </c>
      <c r="O210" s="30">
        <v>52985.22</v>
      </c>
    </row>
    <row r="211" spans="1:15" x14ac:dyDescent="0.25">
      <c r="A211" s="10" t="str">
        <f>MID(Tabla1[[#This Row],[Org 2]],1,2)</f>
        <v>02</v>
      </c>
      <c r="B211" s="28" t="s">
        <v>15</v>
      </c>
      <c r="C211" s="28" t="s">
        <v>20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28" t="s">
        <v>501</v>
      </c>
      <c r="H211" s="29" t="s">
        <v>502</v>
      </c>
      <c r="I211" s="30">
        <v>77000</v>
      </c>
      <c r="J211" s="30">
        <v>0</v>
      </c>
      <c r="K211" s="30">
        <v>77000</v>
      </c>
      <c r="L211" s="30">
        <v>55000</v>
      </c>
      <c r="M211" s="30">
        <v>55000</v>
      </c>
      <c r="N211" s="30">
        <v>39134.92</v>
      </c>
      <c r="O211" s="30">
        <v>39134.92</v>
      </c>
    </row>
    <row r="212" spans="1:15" x14ac:dyDescent="0.25">
      <c r="A212" s="10" t="str">
        <f>MID(Tabla1[[#This Row],[Org 2]],1,2)</f>
        <v>02</v>
      </c>
      <c r="B212" s="28" t="s">
        <v>15</v>
      </c>
      <c r="C212" s="28" t="s">
        <v>20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28" t="s">
        <v>439</v>
      </c>
      <c r="H212" s="29" t="s">
        <v>440</v>
      </c>
      <c r="I212" s="30">
        <v>20000</v>
      </c>
      <c r="J212" s="30">
        <v>0</v>
      </c>
      <c r="K212" s="30">
        <v>20000</v>
      </c>
      <c r="L212" s="30">
        <v>27000</v>
      </c>
      <c r="M212" s="30">
        <v>27000</v>
      </c>
      <c r="N212" s="30">
        <v>7480.09</v>
      </c>
      <c r="O212" s="30">
        <v>7257.98</v>
      </c>
    </row>
    <row r="213" spans="1:15" x14ac:dyDescent="0.25">
      <c r="A213" s="10" t="str">
        <f>MID(Tabla1[[#This Row],[Org 2]],1,2)</f>
        <v>02</v>
      </c>
      <c r="B213" s="28" t="s">
        <v>15</v>
      </c>
      <c r="C213" s="28" t="s">
        <v>20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28" t="s">
        <v>441</v>
      </c>
      <c r="H213" s="29" t="s">
        <v>442</v>
      </c>
      <c r="I213" s="30">
        <v>35000</v>
      </c>
      <c r="J213" s="30">
        <v>0</v>
      </c>
      <c r="K213" s="30">
        <v>35000</v>
      </c>
      <c r="L213" s="30">
        <v>0</v>
      </c>
      <c r="M213" s="30">
        <v>0</v>
      </c>
      <c r="N213" s="30">
        <v>0</v>
      </c>
      <c r="O213" s="30">
        <v>0</v>
      </c>
    </row>
    <row r="214" spans="1:15" x14ac:dyDescent="0.25">
      <c r="A214" s="10" t="str">
        <f>MID(Tabla1[[#This Row],[Org 2]],1,2)</f>
        <v>02</v>
      </c>
      <c r="B214" s="28" t="s">
        <v>15</v>
      </c>
      <c r="C214" s="28" t="s">
        <v>20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28" t="s">
        <v>445</v>
      </c>
      <c r="H214" s="29" t="s">
        <v>446</v>
      </c>
      <c r="I214" s="30">
        <v>0</v>
      </c>
      <c r="J214" s="30">
        <v>0</v>
      </c>
      <c r="K214" s="30">
        <v>0</v>
      </c>
      <c r="L214" s="30">
        <v>45472.28</v>
      </c>
      <c r="M214" s="30">
        <v>45472.28</v>
      </c>
      <c r="N214" s="30">
        <v>45472.28</v>
      </c>
      <c r="O214" s="30">
        <v>45472.28</v>
      </c>
    </row>
    <row r="215" spans="1:15" x14ac:dyDescent="0.25">
      <c r="A215" s="10" t="str">
        <f>MID(Tabla1[[#This Row],[Org 2]],1,2)</f>
        <v>02</v>
      </c>
      <c r="B215" s="28" t="s">
        <v>15</v>
      </c>
      <c r="C215" s="28" t="s">
        <v>20</v>
      </c>
      <c r="D215" s="11" t="str">
        <f>VLOOKUP(C215,Hoja2!B:C,2,FALSE)</f>
        <v>Mantenimiento de Edificios e Intalaciones Municipales</v>
      </c>
      <c r="E215" s="12" t="str">
        <f t="shared" si="6"/>
        <v>2</v>
      </c>
      <c r="F215" s="12" t="str">
        <f t="shared" si="7"/>
        <v>22</v>
      </c>
      <c r="G215" s="28" t="s">
        <v>469</v>
      </c>
      <c r="H215" s="29" t="s">
        <v>470</v>
      </c>
      <c r="I215" s="30">
        <v>2000</v>
      </c>
      <c r="J215" s="30">
        <v>0</v>
      </c>
      <c r="K215" s="30">
        <v>2000</v>
      </c>
      <c r="L215" s="30">
        <v>1900</v>
      </c>
      <c r="M215" s="30">
        <v>1900</v>
      </c>
      <c r="N215" s="30">
        <v>300.05</v>
      </c>
      <c r="O215" s="30">
        <v>300.05</v>
      </c>
    </row>
    <row r="216" spans="1:15" x14ac:dyDescent="0.25">
      <c r="A216" s="10" t="str">
        <f>MID(Tabla1[[#This Row],[Org 2]],1,2)</f>
        <v>02</v>
      </c>
      <c r="B216" s="28" t="s">
        <v>15</v>
      </c>
      <c r="C216" s="28" t="s">
        <v>20</v>
      </c>
      <c r="D216" s="11" t="str">
        <f>VLOOKUP(C216,Hoja2!B:C,2,FALSE)</f>
        <v>Mantenimiento de Edificios e Intalaciones Municipales</v>
      </c>
      <c r="E216" s="12" t="str">
        <f t="shared" si="6"/>
        <v>2</v>
      </c>
      <c r="F216" s="12" t="str">
        <f t="shared" si="7"/>
        <v>22</v>
      </c>
      <c r="G216" s="28" t="s">
        <v>451</v>
      </c>
      <c r="H216" s="29" t="s">
        <v>452</v>
      </c>
      <c r="I216" s="30">
        <v>3000</v>
      </c>
      <c r="J216" s="30">
        <v>0</v>
      </c>
      <c r="K216" s="30">
        <v>3000</v>
      </c>
      <c r="L216" s="30">
        <v>855.66</v>
      </c>
      <c r="M216" s="30">
        <v>855.66</v>
      </c>
      <c r="N216" s="30">
        <v>413.52</v>
      </c>
      <c r="O216" s="30">
        <v>413.52</v>
      </c>
    </row>
    <row r="217" spans="1:15" x14ac:dyDescent="0.25">
      <c r="A217" s="10" t="str">
        <f>MID(Tabla1[[#This Row],[Org 2]],1,2)</f>
        <v>02</v>
      </c>
      <c r="B217" s="28" t="s">
        <v>15</v>
      </c>
      <c r="C217" s="28" t="s">
        <v>20</v>
      </c>
      <c r="D217" s="11" t="str">
        <f>VLOOKUP(C217,Hoja2!B:C,2,FALSE)</f>
        <v>Mantenimiento de Edificios e Intalaciones Municipales</v>
      </c>
      <c r="E217" s="12" t="str">
        <f t="shared" si="6"/>
        <v>2</v>
      </c>
      <c r="F217" s="12" t="str">
        <f t="shared" si="7"/>
        <v>22</v>
      </c>
      <c r="G217" s="28" t="s">
        <v>503</v>
      </c>
      <c r="H217" s="29" t="s">
        <v>504</v>
      </c>
      <c r="I217" s="30">
        <v>320000</v>
      </c>
      <c r="J217" s="30">
        <v>0</v>
      </c>
      <c r="K217" s="30">
        <v>320000</v>
      </c>
      <c r="L217" s="30">
        <v>314871.59000000003</v>
      </c>
      <c r="M217" s="30">
        <v>314871.59000000003</v>
      </c>
      <c r="N217" s="30">
        <v>108762.92</v>
      </c>
      <c r="O217" s="30">
        <v>108762.92</v>
      </c>
    </row>
    <row r="218" spans="1:15" x14ac:dyDescent="0.25">
      <c r="A218" s="10" t="str">
        <f>MID(Tabla1[[#This Row],[Org 2]],1,2)</f>
        <v>02</v>
      </c>
      <c r="B218" s="28" t="s">
        <v>15</v>
      </c>
      <c r="C218" s="28" t="s">
        <v>20</v>
      </c>
      <c r="D218" s="11" t="str">
        <f>VLOOKUP(C218,Hoja2!B:C,2,FALSE)</f>
        <v>Mantenimiento de Edificios e Intalaciones Municipales</v>
      </c>
      <c r="E218" s="12" t="str">
        <f t="shared" si="6"/>
        <v>2</v>
      </c>
      <c r="F218" s="12" t="str">
        <f t="shared" si="7"/>
        <v>22</v>
      </c>
      <c r="G218" s="28" t="s">
        <v>426</v>
      </c>
      <c r="H218" s="29" t="s">
        <v>427</v>
      </c>
      <c r="I218" s="30">
        <v>36000</v>
      </c>
      <c r="J218" s="30">
        <v>0</v>
      </c>
      <c r="K218" s="30">
        <v>36000</v>
      </c>
      <c r="L218" s="30">
        <v>11985.62</v>
      </c>
      <c r="M218" s="30">
        <v>11985.62</v>
      </c>
      <c r="N218" s="30">
        <v>5392.49</v>
      </c>
      <c r="O218" s="30">
        <v>5392.49</v>
      </c>
    </row>
    <row r="219" spans="1:15" x14ac:dyDescent="0.25">
      <c r="A219" s="10" t="str">
        <f>MID(Tabla1[[#This Row],[Org 2]],1,2)</f>
        <v>02</v>
      </c>
      <c r="B219" s="28" t="s">
        <v>15</v>
      </c>
      <c r="C219" s="28" t="s">
        <v>20</v>
      </c>
      <c r="D219" s="11" t="str">
        <f>VLOOKUP(C219,Hoja2!B:C,2,FALSE)</f>
        <v>Mantenimiento de Edificios e Intalaciones Municipales</v>
      </c>
      <c r="E219" s="12" t="str">
        <f t="shared" si="6"/>
        <v>6</v>
      </c>
      <c r="F219" s="12" t="str">
        <f t="shared" si="7"/>
        <v>62</v>
      </c>
      <c r="G219" s="28" t="s">
        <v>493</v>
      </c>
      <c r="H219" s="29" t="s">
        <v>494</v>
      </c>
      <c r="I219" s="30">
        <v>0</v>
      </c>
      <c r="J219" s="30">
        <v>19807.060000000001</v>
      </c>
      <c r="K219" s="30">
        <v>19807.060000000001</v>
      </c>
      <c r="L219" s="30">
        <v>19807.060000000001</v>
      </c>
      <c r="M219" s="30">
        <v>19807.060000000001</v>
      </c>
      <c r="N219" s="30">
        <v>18552.72</v>
      </c>
      <c r="O219" s="30">
        <v>18552.72</v>
      </c>
    </row>
    <row r="220" spans="1:15" x14ac:dyDescent="0.25">
      <c r="A220" s="10" t="str">
        <f>MID(Tabla1[[#This Row],[Org 2]],1,2)</f>
        <v>02</v>
      </c>
      <c r="B220" s="28" t="s">
        <v>15</v>
      </c>
      <c r="C220" s="28" t="s">
        <v>20</v>
      </c>
      <c r="D220" s="11" t="str">
        <f>VLOOKUP(C220,Hoja2!B:C,2,FALSE)</f>
        <v>Mantenimiento de Edificios e Intalaciones Municipales</v>
      </c>
      <c r="E220" s="12" t="str">
        <f t="shared" si="6"/>
        <v>6</v>
      </c>
      <c r="F220" s="12" t="str">
        <f t="shared" si="7"/>
        <v>62</v>
      </c>
      <c r="G220" s="28" t="s">
        <v>505</v>
      </c>
      <c r="H220" s="29" t="s">
        <v>506</v>
      </c>
      <c r="I220" s="30">
        <v>0</v>
      </c>
      <c r="J220" s="30">
        <v>35894.93</v>
      </c>
      <c r="K220" s="30">
        <v>35894.93</v>
      </c>
      <c r="L220" s="30">
        <v>35894.93</v>
      </c>
      <c r="M220" s="30">
        <v>35894.93</v>
      </c>
      <c r="N220" s="30">
        <v>35894.93</v>
      </c>
      <c r="O220" s="30">
        <v>35894.93</v>
      </c>
    </row>
    <row r="221" spans="1:15" x14ac:dyDescent="0.25">
      <c r="A221" s="10" t="str">
        <f>MID(Tabla1[[#This Row],[Org 2]],1,2)</f>
        <v>02</v>
      </c>
      <c r="B221" s="28" t="s">
        <v>15</v>
      </c>
      <c r="C221" s="28" t="s">
        <v>20</v>
      </c>
      <c r="D221" s="11" t="str">
        <f>VLOOKUP(C221,Hoja2!B:C,2,FALSE)</f>
        <v>Mantenimiento de Edificios e Intalaciones Municipales</v>
      </c>
      <c r="E221" s="12" t="str">
        <f t="shared" si="6"/>
        <v>6</v>
      </c>
      <c r="F221" s="12" t="str">
        <f t="shared" si="7"/>
        <v>63</v>
      </c>
      <c r="G221" s="28" t="s">
        <v>507</v>
      </c>
      <c r="H221" s="29" t="s">
        <v>508</v>
      </c>
      <c r="I221" s="30">
        <v>0</v>
      </c>
      <c r="J221" s="30">
        <v>1322459.08</v>
      </c>
      <c r="K221" s="30">
        <v>1322459.08</v>
      </c>
      <c r="L221" s="30">
        <v>411073.49</v>
      </c>
      <c r="M221" s="30">
        <v>411073.49</v>
      </c>
      <c r="N221" s="30">
        <v>235238.52</v>
      </c>
      <c r="O221" s="30">
        <v>235238.52</v>
      </c>
    </row>
    <row r="222" spans="1:15" x14ac:dyDescent="0.25">
      <c r="A222" s="10" t="str">
        <f>MID(Tabla1[[#This Row],[Org 2]],1,2)</f>
        <v>02</v>
      </c>
      <c r="B222" s="28" t="s">
        <v>15</v>
      </c>
      <c r="C222" s="28" t="s">
        <v>20</v>
      </c>
      <c r="D222" s="11" t="str">
        <f>VLOOKUP(C222,Hoja2!B:C,2,FALSE)</f>
        <v>Mantenimiento de Edificios e Intalaciones Municipales</v>
      </c>
      <c r="E222" s="12" t="str">
        <f t="shared" si="6"/>
        <v>6</v>
      </c>
      <c r="F222" s="12" t="str">
        <f t="shared" si="7"/>
        <v>63</v>
      </c>
      <c r="G222" s="28" t="s">
        <v>574</v>
      </c>
      <c r="H222" s="29" t="s">
        <v>494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</row>
    <row r="223" spans="1:15" x14ac:dyDescent="0.25">
      <c r="A223" s="10" t="str">
        <f>MID(Tabla1[[#This Row],[Org 2]],1,2)</f>
        <v>03</v>
      </c>
      <c r="B223" s="28" t="s">
        <v>21</v>
      </c>
      <c r="C223" s="28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41</v>
      </c>
      <c r="G223" s="28" t="s">
        <v>509</v>
      </c>
      <c r="H223" s="29" t="s">
        <v>510</v>
      </c>
      <c r="I223" s="30">
        <v>9155765</v>
      </c>
      <c r="J223" s="30">
        <v>0</v>
      </c>
      <c r="K223" s="30">
        <v>9155765</v>
      </c>
      <c r="L223" s="30">
        <v>9155765</v>
      </c>
      <c r="M223" s="30">
        <v>9155765</v>
      </c>
      <c r="N223" s="30">
        <v>4577882.54</v>
      </c>
      <c r="O223" s="30">
        <v>4577882.54</v>
      </c>
    </row>
    <row r="224" spans="1:15" x14ac:dyDescent="0.25">
      <c r="A224" s="10" t="str">
        <f>MID(Tabla1[[#This Row],[Org 2]],1,2)</f>
        <v>03</v>
      </c>
      <c r="B224" s="28" t="s">
        <v>21</v>
      </c>
      <c r="C224" s="28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47</v>
      </c>
      <c r="G224" s="28" t="s">
        <v>511</v>
      </c>
      <c r="H224" s="29" t="s">
        <v>512</v>
      </c>
      <c r="I224" s="30">
        <v>86000</v>
      </c>
      <c r="J224" s="30">
        <v>0</v>
      </c>
      <c r="K224" s="30">
        <v>86000</v>
      </c>
      <c r="L224" s="30">
        <v>84141.69</v>
      </c>
      <c r="M224" s="30">
        <v>84141.69</v>
      </c>
      <c r="N224" s="30">
        <v>84141.69</v>
      </c>
      <c r="O224" s="30">
        <v>84141.69</v>
      </c>
    </row>
    <row r="225" spans="1:15" x14ac:dyDescent="0.25">
      <c r="A225" s="10" t="str">
        <f>MID(Tabla1[[#This Row],[Org 2]],1,2)</f>
        <v>03</v>
      </c>
      <c r="B225" s="28" t="s">
        <v>21</v>
      </c>
      <c r="C225" s="28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28" t="s">
        <v>513</v>
      </c>
      <c r="H225" s="29" t="s">
        <v>514</v>
      </c>
      <c r="I225" s="30">
        <v>23000</v>
      </c>
      <c r="J225" s="30">
        <v>0</v>
      </c>
      <c r="K225" s="30">
        <v>23000</v>
      </c>
      <c r="L225" s="30">
        <v>22950</v>
      </c>
      <c r="M225" s="30">
        <v>22950</v>
      </c>
      <c r="N225" s="30">
        <v>22950</v>
      </c>
      <c r="O225" s="30">
        <v>22950</v>
      </c>
    </row>
    <row r="226" spans="1:15" x14ac:dyDescent="0.25">
      <c r="A226" s="10" t="str">
        <f>MID(Tabla1[[#This Row],[Org 2]],1,2)</f>
        <v>03</v>
      </c>
      <c r="B226" s="28" t="s">
        <v>21</v>
      </c>
      <c r="C226" s="28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28" t="s">
        <v>515</v>
      </c>
      <c r="H226" s="29" t="s">
        <v>516</v>
      </c>
      <c r="I226" s="30">
        <v>16800</v>
      </c>
      <c r="J226" s="30">
        <v>0</v>
      </c>
      <c r="K226" s="30">
        <v>16800</v>
      </c>
      <c r="L226" s="30">
        <v>16800</v>
      </c>
      <c r="M226" s="30">
        <v>16800</v>
      </c>
      <c r="N226" s="30">
        <v>16800</v>
      </c>
      <c r="O226" s="30">
        <v>16800</v>
      </c>
    </row>
    <row r="227" spans="1:15" x14ac:dyDescent="0.25">
      <c r="A227" s="10" t="str">
        <f>MID(Tabla1[[#This Row],[Org 2]],1,2)</f>
        <v>03</v>
      </c>
      <c r="B227" s="28" t="s">
        <v>21</v>
      </c>
      <c r="C227" s="28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28" t="s">
        <v>517</v>
      </c>
      <c r="H227" s="29" t="s">
        <v>518</v>
      </c>
      <c r="I227" s="30">
        <v>170450</v>
      </c>
      <c r="J227" s="30">
        <v>0</v>
      </c>
      <c r="K227" s="30">
        <v>170450</v>
      </c>
      <c r="L227" s="30">
        <v>169750</v>
      </c>
      <c r="M227" s="30">
        <v>169750</v>
      </c>
      <c r="N227" s="30">
        <v>169750</v>
      </c>
      <c r="O227" s="30">
        <v>169750</v>
      </c>
    </row>
    <row r="228" spans="1:15" x14ac:dyDescent="0.25">
      <c r="A228" s="10" t="str">
        <f>MID(Tabla1[[#This Row],[Org 2]],1,2)</f>
        <v>03</v>
      </c>
      <c r="B228" s="28" t="s">
        <v>21</v>
      </c>
      <c r="C228" s="28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28" t="s">
        <v>519</v>
      </c>
      <c r="H228" s="29" t="s">
        <v>520</v>
      </c>
      <c r="I228" s="30">
        <v>101350</v>
      </c>
      <c r="J228" s="30">
        <v>0</v>
      </c>
      <c r="K228" s="30">
        <v>101350</v>
      </c>
      <c r="L228" s="30">
        <v>100850</v>
      </c>
      <c r="M228" s="30">
        <v>100850</v>
      </c>
      <c r="N228" s="30">
        <v>100850</v>
      </c>
      <c r="O228" s="30">
        <v>100850</v>
      </c>
    </row>
    <row r="229" spans="1:15" x14ac:dyDescent="0.25">
      <c r="A229" s="10" t="str">
        <f>MID(Tabla1[[#This Row],[Org 2]],1,2)</f>
        <v>03</v>
      </c>
      <c r="B229" s="28" t="s">
        <v>21</v>
      </c>
      <c r="C229" s="28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28" t="s">
        <v>521</v>
      </c>
      <c r="H229" s="29" t="s">
        <v>522</v>
      </c>
      <c r="I229" s="30">
        <v>50050</v>
      </c>
      <c r="J229" s="30">
        <v>0</v>
      </c>
      <c r="K229" s="30">
        <v>50050</v>
      </c>
      <c r="L229" s="30">
        <v>49700</v>
      </c>
      <c r="M229" s="30">
        <v>49700</v>
      </c>
      <c r="N229" s="30">
        <v>49700</v>
      </c>
      <c r="O229" s="30">
        <v>49700</v>
      </c>
    </row>
    <row r="230" spans="1:15" x14ac:dyDescent="0.25">
      <c r="A230" s="10" t="str">
        <f>MID(Tabla1[[#This Row],[Org 2]],1,2)</f>
        <v>03</v>
      </c>
      <c r="B230" s="28" t="s">
        <v>21</v>
      </c>
      <c r="C230" s="28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28" t="s">
        <v>523</v>
      </c>
      <c r="H230" s="29" t="s">
        <v>524</v>
      </c>
      <c r="I230" s="30">
        <v>100300</v>
      </c>
      <c r="J230" s="30">
        <v>0</v>
      </c>
      <c r="K230" s="30">
        <v>100300</v>
      </c>
      <c r="L230" s="30">
        <v>99800</v>
      </c>
      <c r="M230" s="30">
        <v>99800</v>
      </c>
      <c r="N230" s="30">
        <v>99800</v>
      </c>
      <c r="O230" s="30">
        <v>99800</v>
      </c>
    </row>
    <row r="231" spans="1:15" x14ac:dyDescent="0.25">
      <c r="A231" s="10" t="str">
        <f>MID(Tabla1[[#This Row],[Org 2]],1,2)</f>
        <v>03</v>
      </c>
      <c r="B231" s="28" t="s">
        <v>21</v>
      </c>
      <c r="C231" s="28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28" t="s">
        <v>525</v>
      </c>
      <c r="H231" s="29" t="s">
        <v>526</v>
      </c>
      <c r="I231" s="30">
        <v>0</v>
      </c>
      <c r="J231" s="30">
        <v>0</v>
      </c>
      <c r="K231" s="30">
        <v>0</v>
      </c>
      <c r="L231" s="30">
        <v>562.5</v>
      </c>
      <c r="M231" s="30">
        <v>562.5</v>
      </c>
      <c r="N231" s="30">
        <v>562.5</v>
      </c>
      <c r="O231" s="30">
        <v>562.5</v>
      </c>
    </row>
    <row r="232" spans="1:15" x14ac:dyDescent="0.25">
      <c r="A232" s="10" t="str">
        <f>MID(Tabla1[[#This Row],[Org 2]],1,2)</f>
        <v>03</v>
      </c>
      <c r="B232" s="28" t="s">
        <v>21</v>
      </c>
      <c r="C232" s="28" t="s">
        <v>23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28" t="s">
        <v>527</v>
      </c>
      <c r="H232" s="29" t="s">
        <v>528</v>
      </c>
      <c r="I232" s="30">
        <v>6512</v>
      </c>
      <c r="J232" s="30">
        <v>0</v>
      </c>
      <c r="K232" s="30">
        <v>6512</v>
      </c>
      <c r="L232" s="30">
        <v>6462</v>
      </c>
      <c r="M232" s="30">
        <v>6462</v>
      </c>
      <c r="N232" s="30">
        <v>6462</v>
      </c>
      <c r="O232" s="30">
        <v>6462</v>
      </c>
    </row>
    <row r="233" spans="1:15" x14ac:dyDescent="0.25">
      <c r="A233" s="10" t="str">
        <f>MID(Tabla1[[#This Row],[Org 2]],1,2)</f>
        <v>03</v>
      </c>
      <c r="B233" s="28" t="s">
        <v>21</v>
      </c>
      <c r="C233" s="28" t="s">
        <v>23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28" t="s">
        <v>529</v>
      </c>
      <c r="H233" s="29" t="s">
        <v>530</v>
      </c>
      <c r="I233" s="30">
        <v>20450</v>
      </c>
      <c r="J233" s="30">
        <v>0</v>
      </c>
      <c r="K233" s="30">
        <v>20450</v>
      </c>
      <c r="L233" s="30">
        <v>20425</v>
      </c>
      <c r="M233" s="30">
        <v>20425</v>
      </c>
      <c r="N233" s="30">
        <v>20425</v>
      </c>
      <c r="O233" s="30">
        <v>20425</v>
      </c>
    </row>
    <row r="234" spans="1:15" x14ac:dyDescent="0.25">
      <c r="A234" s="10" t="str">
        <f>MID(Tabla1[[#This Row],[Org 2]],1,2)</f>
        <v>03</v>
      </c>
      <c r="B234" s="28" t="s">
        <v>21</v>
      </c>
      <c r="C234" s="28" t="s">
        <v>23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28" t="s">
        <v>531</v>
      </c>
      <c r="H234" s="29" t="s">
        <v>532</v>
      </c>
      <c r="I234" s="30">
        <v>30775</v>
      </c>
      <c r="J234" s="30">
        <v>0</v>
      </c>
      <c r="K234" s="30">
        <v>30775</v>
      </c>
      <c r="L234" s="30">
        <v>30575</v>
      </c>
      <c r="M234" s="30">
        <v>30575</v>
      </c>
      <c r="N234" s="30">
        <v>30575</v>
      </c>
      <c r="O234" s="30">
        <v>30575</v>
      </c>
    </row>
    <row r="235" spans="1:15" x14ac:dyDescent="0.25">
      <c r="A235" s="10" t="str">
        <f>MID(Tabla1[[#This Row],[Org 2]],1,2)</f>
        <v>03</v>
      </c>
      <c r="B235" s="28" t="s">
        <v>21</v>
      </c>
      <c r="C235" s="28" t="s">
        <v>23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28" t="s">
        <v>533</v>
      </c>
      <c r="H235" s="29" t="s">
        <v>534</v>
      </c>
      <c r="I235" s="30">
        <v>170450</v>
      </c>
      <c r="J235" s="30">
        <v>0</v>
      </c>
      <c r="K235" s="30">
        <v>170450</v>
      </c>
      <c r="L235" s="30">
        <v>169750</v>
      </c>
      <c r="M235" s="30">
        <v>169750</v>
      </c>
      <c r="N235" s="30">
        <v>169750</v>
      </c>
      <c r="O235" s="30">
        <v>169750</v>
      </c>
    </row>
    <row r="236" spans="1:15" x14ac:dyDescent="0.25">
      <c r="A236" s="10" t="str">
        <f>MID(Tabla1[[#This Row],[Org 2]],1,2)</f>
        <v>03</v>
      </c>
      <c r="B236" s="28" t="s">
        <v>21</v>
      </c>
      <c r="C236" s="28" t="s">
        <v>23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28" t="s">
        <v>535</v>
      </c>
      <c r="H236" s="29" t="s">
        <v>536</v>
      </c>
      <c r="I236" s="30">
        <v>6000</v>
      </c>
      <c r="J236" s="30">
        <v>0</v>
      </c>
      <c r="K236" s="30">
        <v>6000</v>
      </c>
      <c r="L236" s="30">
        <v>6000</v>
      </c>
      <c r="M236" s="30">
        <v>6000</v>
      </c>
      <c r="N236" s="30">
        <v>6000</v>
      </c>
      <c r="O236" s="30">
        <v>6000</v>
      </c>
    </row>
    <row r="237" spans="1:15" x14ac:dyDescent="0.25">
      <c r="A237" s="10" t="str">
        <f>MID(Tabla1[[#This Row],[Org 2]],1,2)</f>
        <v>03</v>
      </c>
      <c r="B237" s="28" t="s">
        <v>21</v>
      </c>
      <c r="C237" s="28" t="s">
        <v>23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28" t="s">
        <v>537</v>
      </c>
      <c r="H237" s="29" t="s">
        <v>538</v>
      </c>
      <c r="I237" s="30">
        <v>111350</v>
      </c>
      <c r="J237" s="30">
        <v>0</v>
      </c>
      <c r="K237" s="30">
        <v>111350</v>
      </c>
      <c r="L237" s="30">
        <v>110350</v>
      </c>
      <c r="M237" s="30">
        <v>110350</v>
      </c>
      <c r="N237" s="30">
        <v>110350</v>
      </c>
      <c r="O237" s="30">
        <v>110350</v>
      </c>
    </row>
    <row r="238" spans="1:15" x14ac:dyDescent="0.25">
      <c r="A238" s="10" t="str">
        <f>MID(Tabla1[[#This Row],[Org 2]],1,2)</f>
        <v>03</v>
      </c>
      <c r="B238" s="28" t="s">
        <v>21</v>
      </c>
      <c r="C238" s="28" t="s">
        <v>23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28" t="s">
        <v>539</v>
      </c>
      <c r="H238" s="29" t="s">
        <v>540</v>
      </c>
      <c r="I238" s="30">
        <v>6775</v>
      </c>
      <c r="J238" s="30">
        <v>0</v>
      </c>
      <c r="K238" s="30">
        <v>6775</v>
      </c>
      <c r="L238" s="30">
        <v>6725</v>
      </c>
      <c r="M238" s="30">
        <v>6725</v>
      </c>
      <c r="N238" s="30">
        <v>6725</v>
      </c>
      <c r="O238" s="30">
        <v>6725</v>
      </c>
    </row>
    <row r="239" spans="1:15" x14ac:dyDescent="0.25">
      <c r="A239" s="10" t="str">
        <f>MID(Tabla1[[#This Row],[Org 2]],1,2)</f>
        <v>03</v>
      </c>
      <c r="B239" s="28" t="s">
        <v>21</v>
      </c>
      <c r="C239" s="28" t="s">
        <v>23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28" t="s">
        <v>541</v>
      </c>
      <c r="H239" s="29" t="s">
        <v>542</v>
      </c>
      <c r="I239" s="30">
        <v>14650</v>
      </c>
      <c r="J239" s="30">
        <v>0</v>
      </c>
      <c r="K239" s="30">
        <v>14650</v>
      </c>
      <c r="L239" s="30">
        <v>14600</v>
      </c>
      <c r="M239" s="30">
        <v>14600</v>
      </c>
      <c r="N239" s="30">
        <v>14600</v>
      </c>
      <c r="O239" s="30">
        <v>14600</v>
      </c>
    </row>
    <row r="240" spans="1:15" x14ac:dyDescent="0.25">
      <c r="A240" s="10" t="str">
        <f>MID(Tabla1[[#This Row],[Org 2]],1,2)</f>
        <v>03</v>
      </c>
      <c r="B240" s="28" t="s">
        <v>21</v>
      </c>
      <c r="C240" s="28" t="s">
        <v>23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28" t="s">
        <v>543</v>
      </c>
      <c r="H240" s="29" t="s">
        <v>544</v>
      </c>
      <c r="I240" s="30">
        <v>6775</v>
      </c>
      <c r="J240" s="30">
        <v>0</v>
      </c>
      <c r="K240" s="30">
        <v>6775</v>
      </c>
      <c r="L240" s="30">
        <v>6725</v>
      </c>
      <c r="M240" s="30">
        <v>6725</v>
      </c>
      <c r="N240" s="30">
        <v>6725</v>
      </c>
      <c r="O240" s="30">
        <v>6725</v>
      </c>
    </row>
    <row r="241" spans="1:15" x14ac:dyDescent="0.25">
      <c r="A241" s="10" t="str">
        <f>MID(Tabla1[[#This Row],[Org 2]],1,2)</f>
        <v>03</v>
      </c>
      <c r="B241" s="28" t="s">
        <v>21</v>
      </c>
      <c r="C241" s="28" t="s">
        <v>23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28" t="s">
        <v>545</v>
      </c>
      <c r="H241" s="29" t="s">
        <v>546</v>
      </c>
      <c r="I241" s="30">
        <v>3387</v>
      </c>
      <c r="J241" s="30">
        <v>0</v>
      </c>
      <c r="K241" s="30">
        <v>3387</v>
      </c>
      <c r="L241" s="30">
        <v>3362</v>
      </c>
      <c r="M241" s="30">
        <v>3362</v>
      </c>
      <c r="N241" s="30">
        <v>3362</v>
      </c>
      <c r="O241" s="30">
        <v>3362</v>
      </c>
    </row>
    <row r="242" spans="1:15" x14ac:dyDescent="0.25">
      <c r="A242" s="10" t="str">
        <f>MID(Tabla1[[#This Row],[Org 2]],1,2)</f>
        <v>03</v>
      </c>
      <c r="B242" s="28" t="s">
        <v>21</v>
      </c>
      <c r="C242" s="28" t="s">
        <v>23</v>
      </c>
      <c r="D242" s="11" t="str">
        <f>VLOOKUP(C242,Hoja2!B:C,2,FALSE)</f>
        <v>Promoción y Fomento del Deporte</v>
      </c>
      <c r="E242" s="12" t="str">
        <f t="shared" si="6"/>
        <v>4</v>
      </c>
      <c r="F242" s="12" t="str">
        <f t="shared" si="7"/>
        <v>48</v>
      </c>
      <c r="G242" s="28" t="s">
        <v>547</v>
      </c>
      <c r="H242" s="29" t="s">
        <v>548</v>
      </c>
      <c r="I242" s="30">
        <v>6100</v>
      </c>
      <c r="J242" s="30">
        <v>0</v>
      </c>
      <c r="K242" s="30">
        <v>6100</v>
      </c>
      <c r="L242" s="30">
        <v>6000</v>
      </c>
      <c r="M242" s="30">
        <v>6000</v>
      </c>
      <c r="N242" s="30">
        <v>6000</v>
      </c>
      <c r="O242" s="30">
        <v>6000</v>
      </c>
    </row>
    <row r="243" spans="1:15" x14ac:dyDescent="0.25">
      <c r="A243" s="10" t="str">
        <f>MID(Tabla1[[#This Row],[Org 2]],1,2)</f>
        <v>03</v>
      </c>
      <c r="B243" s="28" t="s">
        <v>21</v>
      </c>
      <c r="C243" s="28" t="s">
        <v>23</v>
      </c>
      <c r="D243" s="11" t="str">
        <f>VLOOKUP(C243,Hoja2!B:C,2,FALSE)</f>
        <v>Promoción y Fomento del Deporte</v>
      </c>
      <c r="E243" s="12" t="str">
        <f t="shared" si="6"/>
        <v>4</v>
      </c>
      <c r="F243" s="12" t="str">
        <f t="shared" si="7"/>
        <v>48</v>
      </c>
      <c r="G243" s="28" t="s">
        <v>549</v>
      </c>
      <c r="H243" s="29" t="s">
        <v>550</v>
      </c>
      <c r="I243" s="30">
        <v>3387</v>
      </c>
      <c r="J243" s="30">
        <v>0</v>
      </c>
      <c r="K243" s="30">
        <v>3387</v>
      </c>
      <c r="L243" s="30">
        <v>3362</v>
      </c>
      <c r="M243" s="30">
        <v>3362</v>
      </c>
      <c r="N243" s="30">
        <v>3362</v>
      </c>
      <c r="O243" s="30">
        <v>3362</v>
      </c>
    </row>
    <row r="244" spans="1:15" x14ac:dyDescent="0.25">
      <c r="A244" s="10" t="str">
        <f>MID(Tabla1[[#This Row],[Org 2]],1,2)</f>
        <v>03</v>
      </c>
      <c r="B244" s="28" t="s">
        <v>21</v>
      </c>
      <c r="C244" s="28" t="s">
        <v>23</v>
      </c>
      <c r="D244" s="11" t="str">
        <f>VLOOKUP(C244,Hoja2!B:C,2,FALSE)</f>
        <v>Promoción y Fomento del Deporte</v>
      </c>
      <c r="E244" s="12" t="str">
        <f t="shared" si="6"/>
        <v>4</v>
      </c>
      <c r="F244" s="12" t="str">
        <f t="shared" si="7"/>
        <v>48</v>
      </c>
      <c r="G244" s="28" t="s">
        <v>551</v>
      </c>
      <c r="H244" s="29" t="s">
        <v>552</v>
      </c>
      <c r="I244" s="30">
        <v>3387</v>
      </c>
      <c r="J244" s="30">
        <v>0</v>
      </c>
      <c r="K244" s="30">
        <v>3387</v>
      </c>
      <c r="L244" s="30">
        <v>3362</v>
      </c>
      <c r="M244" s="30">
        <v>3362</v>
      </c>
      <c r="N244" s="30">
        <v>3362</v>
      </c>
      <c r="O244" s="30">
        <v>3362</v>
      </c>
    </row>
    <row r="245" spans="1:15" x14ac:dyDescent="0.25">
      <c r="A245" s="10" t="str">
        <f>MID(Tabla1[[#This Row],[Org 2]],1,2)</f>
        <v>03</v>
      </c>
      <c r="B245" s="28" t="s">
        <v>21</v>
      </c>
      <c r="C245" s="28" t="s">
        <v>23</v>
      </c>
      <c r="D245" s="11" t="str">
        <f>VLOOKUP(C245,Hoja2!B:C,2,FALSE)</f>
        <v>Promoción y Fomento del Deporte</v>
      </c>
      <c r="E245" s="12" t="str">
        <f t="shared" si="6"/>
        <v>4</v>
      </c>
      <c r="F245" s="12" t="str">
        <f t="shared" si="7"/>
        <v>48</v>
      </c>
      <c r="G245" s="28" t="s">
        <v>553</v>
      </c>
      <c r="H245" s="29" t="s">
        <v>413</v>
      </c>
      <c r="I245" s="30">
        <v>43650</v>
      </c>
      <c r="J245" s="30">
        <v>0</v>
      </c>
      <c r="K245" s="30">
        <v>43650</v>
      </c>
      <c r="L245" s="30">
        <v>1949.05</v>
      </c>
      <c r="M245" s="30">
        <v>1949.05</v>
      </c>
      <c r="N245" s="30">
        <v>1949.05</v>
      </c>
      <c r="O245" s="30">
        <v>1949.05</v>
      </c>
    </row>
    <row r="246" spans="1:15" x14ac:dyDescent="0.25">
      <c r="A246" s="10" t="str">
        <f>MID(Tabla1[[#This Row],[Org 2]],1,2)</f>
        <v>03</v>
      </c>
      <c r="B246" s="28" t="s">
        <v>21</v>
      </c>
      <c r="C246" s="28" t="s">
        <v>23</v>
      </c>
      <c r="D246" s="11" t="str">
        <f>VLOOKUP(C246,Hoja2!B:C,2,FALSE)</f>
        <v>Promoción y Fomento del Deporte</v>
      </c>
      <c r="E246" s="12" t="str">
        <f t="shared" si="6"/>
        <v>7</v>
      </c>
      <c r="F246" s="12" t="str">
        <f t="shared" si="7"/>
        <v>71</v>
      </c>
      <c r="G246" s="28" t="s">
        <v>554</v>
      </c>
      <c r="H246" s="29" t="s">
        <v>555</v>
      </c>
      <c r="I246" s="30">
        <v>136405</v>
      </c>
      <c r="J246" s="30">
        <v>97397.9</v>
      </c>
      <c r="K246" s="30">
        <v>233802.9</v>
      </c>
      <c r="L246" s="30">
        <v>136405</v>
      </c>
      <c r="M246" s="30">
        <v>136405</v>
      </c>
      <c r="N246" s="30">
        <v>0</v>
      </c>
      <c r="O246" s="30">
        <v>0</v>
      </c>
    </row>
    <row r="247" spans="1:15" x14ac:dyDescent="0.25">
      <c r="A247" s="10" t="str">
        <f>MID(Tabla1[[#This Row],[Org 2]],1,2)</f>
        <v>03</v>
      </c>
      <c r="B247" s="28" t="s">
        <v>21</v>
      </c>
      <c r="C247" s="28" t="s">
        <v>23</v>
      </c>
      <c r="D247" s="11" t="str">
        <f>VLOOKUP(C247,Hoja2!B:C,2,FALSE)</f>
        <v>Promoción y Fomento del Deporte</v>
      </c>
      <c r="E247" s="12" t="str">
        <f t="shared" si="6"/>
        <v>7</v>
      </c>
      <c r="F247" s="12" t="str">
        <f t="shared" si="7"/>
        <v>75</v>
      </c>
      <c r="G247" s="28" t="s">
        <v>556</v>
      </c>
      <c r="H247" s="29" t="s">
        <v>557</v>
      </c>
      <c r="I247" s="30">
        <v>1000000</v>
      </c>
      <c r="J247" s="30">
        <v>0</v>
      </c>
      <c r="K247" s="30">
        <v>1000000</v>
      </c>
      <c r="L247" s="30">
        <v>0</v>
      </c>
      <c r="M247" s="30">
        <v>0</v>
      </c>
      <c r="N247" s="30">
        <v>0</v>
      </c>
      <c r="O247" s="30">
        <v>0</v>
      </c>
    </row>
    <row r="248" spans="1:15" x14ac:dyDescent="0.25">
      <c r="A248" s="10" t="str">
        <f>MID(Tabla1[[#This Row],[Org 2]],1,2)</f>
        <v>03</v>
      </c>
      <c r="B248" s="28" t="s">
        <v>21</v>
      </c>
      <c r="C248" s="28" t="s">
        <v>24</v>
      </c>
      <c r="D248" s="11" t="str">
        <f>VLOOKUP(C248,Hoja2!B:C,2,FALSE)</f>
        <v>Dirección del Área de Participación Ciudadana</v>
      </c>
      <c r="E248" s="12" t="str">
        <f t="shared" si="6"/>
        <v>1</v>
      </c>
      <c r="F248" s="12" t="str">
        <f t="shared" si="7"/>
        <v>12</v>
      </c>
      <c r="G248" s="28" t="s">
        <v>414</v>
      </c>
      <c r="H248" s="29" t="s">
        <v>415</v>
      </c>
      <c r="I248" s="30">
        <v>50654</v>
      </c>
      <c r="J248" s="30">
        <v>0</v>
      </c>
      <c r="K248" s="30">
        <v>50654</v>
      </c>
      <c r="L248" s="30">
        <v>50654</v>
      </c>
      <c r="M248" s="30">
        <v>50654</v>
      </c>
      <c r="N248" s="30">
        <v>25574.58</v>
      </c>
      <c r="O248" s="30">
        <v>25574.58</v>
      </c>
    </row>
    <row r="249" spans="1:15" x14ac:dyDescent="0.25">
      <c r="A249" s="10" t="str">
        <f>MID(Tabla1[[#This Row],[Org 2]],1,2)</f>
        <v>03</v>
      </c>
      <c r="B249" s="28" t="s">
        <v>21</v>
      </c>
      <c r="C249" s="28" t="s">
        <v>24</v>
      </c>
      <c r="D249" s="11" t="str">
        <f>VLOOKUP(C249,Hoja2!B:C,2,FALSE)</f>
        <v>Dirección del Área de Participación Ciudadana</v>
      </c>
      <c r="E249" s="12" t="str">
        <f t="shared" si="6"/>
        <v>1</v>
      </c>
      <c r="F249" s="12" t="str">
        <f t="shared" si="7"/>
        <v>12</v>
      </c>
      <c r="G249" s="28" t="s">
        <v>416</v>
      </c>
      <c r="H249" s="29" t="s">
        <v>417</v>
      </c>
      <c r="I249" s="30">
        <v>14847</v>
      </c>
      <c r="J249" s="30">
        <v>0</v>
      </c>
      <c r="K249" s="30">
        <v>14847</v>
      </c>
      <c r="L249" s="30">
        <v>0</v>
      </c>
      <c r="M249" s="30">
        <v>0</v>
      </c>
      <c r="N249" s="30">
        <v>0</v>
      </c>
      <c r="O249" s="30">
        <v>0</v>
      </c>
    </row>
    <row r="250" spans="1:15" x14ac:dyDescent="0.25">
      <c r="A250" s="10" t="str">
        <f>MID(Tabla1[[#This Row],[Org 2]],1,2)</f>
        <v>03</v>
      </c>
      <c r="B250" s="28" t="s">
        <v>21</v>
      </c>
      <c r="C250" s="28" t="s">
        <v>24</v>
      </c>
      <c r="D250" s="11" t="str">
        <f>VLOOKUP(C250,Hoja2!B:C,2,FALSE)</f>
        <v>Dirección del Área de Participación Ciudadana</v>
      </c>
      <c r="E250" s="12" t="str">
        <f t="shared" si="6"/>
        <v>1</v>
      </c>
      <c r="F250" s="12" t="str">
        <f t="shared" si="7"/>
        <v>12</v>
      </c>
      <c r="G250" s="28" t="s">
        <v>384</v>
      </c>
      <c r="H250" s="29" t="s">
        <v>385</v>
      </c>
      <c r="I250" s="30">
        <v>11372</v>
      </c>
      <c r="J250" s="30">
        <v>0</v>
      </c>
      <c r="K250" s="30">
        <v>11372</v>
      </c>
      <c r="L250" s="30">
        <v>11371</v>
      </c>
      <c r="M250" s="30">
        <v>11371</v>
      </c>
      <c r="N250" s="30">
        <v>5774.43</v>
      </c>
      <c r="O250" s="30">
        <v>5774.43</v>
      </c>
    </row>
    <row r="251" spans="1:15" x14ac:dyDescent="0.25">
      <c r="A251" s="10" t="str">
        <f>MID(Tabla1[[#This Row],[Org 2]],1,2)</f>
        <v>03</v>
      </c>
      <c r="B251" s="28" t="s">
        <v>21</v>
      </c>
      <c r="C251" s="28" t="s">
        <v>24</v>
      </c>
      <c r="D251" s="11" t="str">
        <f>VLOOKUP(C251,Hoja2!B:C,2,FALSE)</f>
        <v>Dirección del Área de Participación Ciudadana</v>
      </c>
      <c r="E251" s="12" t="str">
        <f t="shared" si="6"/>
        <v>1</v>
      </c>
      <c r="F251" s="12" t="str">
        <f t="shared" si="7"/>
        <v>12</v>
      </c>
      <c r="G251" s="28" t="s">
        <v>418</v>
      </c>
      <c r="H251" s="29" t="s">
        <v>419</v>
      </c>
      <c r="I251" s="30">
        <v>19278</v>
      </c>
      <c r="J251" s="30">
        <v>0</v>
      </c>
      <c r="K251" s="30">
        <v>19278</v>
      </c>
      <c r="L251" s="30">
        <v>9638</v>
      </c>
      <c r="M251" s="30">
        <v>9638</v>
      </c>
      <c r="N251" s="30">
        <v>4866.5600000000004</v>
      </c>
      <c r="O251" s="30">
        <v>4866.5600000000004</v>
      </c>
    </row>
    <row r="252" spans="1:15" x14ac:dyDescent="0.25">
      <c r="A252" s="10" t="str">
        <f>MID(Tabla1[[#This Row],[Org 2]],1,2)</f>
        <v>03</v>
      </c>
      <c r="B252" s="28" t="s">
        <v>21</v>
      </c>
      <c r="C252" s="28" t="s">
        <v>24</v>
      </c>
      <c r="D252" s="11" t="str">
        <f>VLOOKUP(C252,Hoja2!B:C,2,FALSE)</f>
        <v>Dirección del Área de Participación Ciudadana</v>
      </c>
      <c r="E252" s="12" t="str">
        <f t="shared" si="6"/>
        <v>1</v>
      </c>
      <c r="F252" s="12" t="str">
        <f t="shared" si="7"/>
        <v>12</v>
      </c>
      <c r="G252" s="28" t="s">
        <v>386</v>
      </c>
      <c r="H252" s="29" t="s">
        <v>387</v>
      </c>
      <c r="I252" s="30">
        <v>27467</v>
      </c>
      <c r="J252" s="30">
        <v>0</v>
      </c>
      <c r="K252" s="30">
        <v>27467</v>
      </c>
      <c r="L252" s="30">
        <v>27467</v>
      </c>
      <c r="M252" s="30">
        <v>27467</v>
      </c>
      <c r="N252" s="30">
        <v>14171.63</v>
      </c>
      <c r="O252" s="30">
        <v>14171.63</v>
      </c>
    </row>
    <row r="253" spans="1:15" x14ac:dyDescent="0.25">
      <c r="A253" s="10" t="str">
        <f>MID(Tabla1[[#This Row],[Org 2]],1,2)</f>
        <v>03</v>
      </c>
      <c r="B253" s="28" t="s">
        <v>21</v>
      </c>
      <c r="C253" s="28" t="s">
        <v>24</v>
      </c>
      <c r="D253" s="11" t="str">
        <f>VLOOKUP(C253,Hoja2!B:C,2,FALSE)</f>
        <v>Dirección del Área de Participación Ciudadana</v>
      </c>
      <c r="E253" s="12" t="str">
        <f t="shared" si="6"/>
        <v>1</v>
      </c>
      <c r="F253" s="12" t="str">
        <f t="shared" si="7"/>
        <v>12</v>
      </c>
      <c r="G253" s="28" t="s">
        <v>388</v>
      </c>
      <c r="H253" s="29" t="s">
        <v>389</v>
      </c>
      <c r="I253" s="30">
        <v>72353</v>
      </c>
      <c r="J253" s="30">
        <v>0</v>
      </c>
      <c r="K253" s="30">
        <v>72353</v>
      </c>
      <c r="L253" s="30">
        <v>58051</v>
      </c>
      <c r="M253" s="30">
        <v>58051</v>
      </c>
      <c r="N253" s="30">
        <v>29218.54</v>
      </c>
      <c r="O253" s="30">
        <v>29218.54</v>
      </c>
    </row>
    <row r="254" spans="1:15" x14ac:dyDescent="0.25">
      <c r="A254" s="10" t="str">
        <f>MID(Tabla1[[#This Row],[Org 2]],1,2)</f>
        <v>03</v>
      </c>
      <c r="B254" s="28" t="s">
        <v>21</v>
      </c>
      <c r="C254" s="28" t="s">
        <v>24</v>
      </c>
      <c r="D254" s="11" t="str">
        <f>VLOOKUP(C254,Hoja2!B:C,2,FALSE)</f>
        <v>Dirección del Área de Participación Ciudadana</v>
      </c>
      <c r="E254" s="12" t="str">
        <f t="shared" si="6"/>
        <v>1</v>
      </c>
      <c r="F254" s="12" t="str">
        <f t="shared" si="7"/>
        <v>12</v>
      </c>
      <c r="G254" s="28" t="s">
        <v>390</v>
      </c>
      <c r="H254" s="29" t="s">
        <v>391</v>
      </c>
      <c r="I254" s="30">
        <v>163959</v>
      </c>
      <c r="J254" s="30">
        <v>0</v>
      </c>
      <c r="K254" s="30">
        <v>163959</v>
      </c>
      <c r="L254" s="30">
        <v>130243</v>
      </c>
      <c r="M254" s="30">
        <v>130243</v>
      </c>
      <c r="N254" s="30">
        <v>72041.570000000007</v>
      </c>
      <c r="O254" s="30">
        <v>72041.570000000007</v>
      </c>
    </row>
    <row r="255" spans="1:15" x14ac:dyDescent="0.25">
      <c r="A255" s="10" t="str">
        <f>MID(Tabla1[[#This Row],[Org 2]],1,2)</f>
        <v>03</v>
      </c>
      <c r="B255" s="28" t="s">
        <v>21</v>
      </c>
      <c r="C255" s="28" t="s">
        <v>24</v>
      </c>
      <c r="D255" s="11" t="str">
        <f>VLOOKUP(C255,Hoja2!B:C,2,FALSE)</f>
        <v>Dirección del Área de Participación Ciudadana</v>
      </c>
      <c r="E255" s="12" t="str">
        <f t="shared" si="6"/>
        <v>1</v>
      </c>
      <c r="F255" s="12" t="str">
        <f t="shared" si="7"/>
        <v>12</v>
      </c>
      <c r="G255" s="28" t="s">
        <v>392</v>
      </c>
      <c r="H255" s="29" t="s">
        <v>393</v>
      </c>
      <c r="I255" s="30">
        <v>12647</v>
      </c>
      <c r="J255" s="30">
        <v>0</v>
      </c>
      <c r="K255" s="30">
        <v>12647</v>
      </c>
      <c r="L255" s="30">
        <v>13457.2</v>
      </c>
      <c r="M255" s="30">
        <v>13457.2</v>
      </c>
      <c r="N255" s="30">
        <v>8795.32</v>
      </c>
      <c r="O255" s="30">
        <v>8795.32</v>
      </c>
    </row>
    <row r="256" spans="1:15" x14ac:dyDescent="0.25">
      <c r="A256" s="10" t="str">
        <f>MID(Tabla1[[#This Row],[Org 2]],1,2)</f>
        <v>03</v>
      </c>
      <c r="B256" s="28" t="s">
        <v>21</v>
      </c>
      <c r="C256" s="28" t="s">
        <v>24</v>
      </c>
      <c r="D256" s="11" t="str">
        <f>VLOOKUP(C256,Hoja2!B:C,2,FALSE)</f>
        <v>Dirección del Área de Participación Ciudadana</v>
      </c>
      <c r="E256" s="12" t="str">
        <f t="shared" si="6"/>
        <v>2</v>
      </c>
      <c r="F256" s="12" t="str">
        <f t="shared" si="7"/>
        <v>22</v>
      </c>
      <c r="G256" s="28" t="s">
        <v>447</v>
      </c>
      <c r="H256" s="29" t="s">
        <v>448</v>
      </c>
      <c r="I256" s="30">
        <v>3000</v>
      </c>
      <c r="J256" s="30">
        <v>0</v>
      </c>
      <c r="K256" s="30">
        <v>3000</v>
      </c>
      <c r="L256" s="30">
        <v>0</v>
      </c>
      <c r="M256" s="30">
        <v>0</v>
      </c>
      <c r="N256" s="30">
        <v>0</v>
      </c>
      <c r="O256" s="30">
        <v>0</v>
      </c>
    </row>
    <row r="257" spans="1:15" x14ac:dyDescent="0.25">
      <c r="A257" s="10" t="str">
        <f>MID(Tabla1[[#This Row],[Org 2]],1,2)</f>
        <v>03</v>
      </c>
      <c r="B257" s="28" t="s">
        <v>21</v>
      </c>
      <c r="C257" s="28" t="s">
        <v>24</v>
      </c>
      <c r="D257" s="11" t="str">
        <f>VLOOKUP(C257,Hoja2!B:C,2,FALSE)</f>
        <v>Dirección del Área de Participación Ciudadana</v>
      </c>
      <c r="E257" s="12" t="str">
        <f t="shared" ref="E257:E320" si="8">LEFT(G257,1)</f>
        <v>2</v>
      </c>
      <c r="F257" s="12" t="str">
        <f t="shared" ref="F257:F320" si="9">LEFT(G257,2)</f>
        <v>22</v>
      </c>
      <c r="G257" s="28" t="s">
        <v>451</v>
      </c>
      <c r="H257" s="29" t="s">
        <v>452</v>
      </c>
      <c r="I257" s="30">
        <v>2000</v>
      </c>
      <c r="J257" s="30">
        <v>0</v>
      </c>
      <c r="K257" s="30">
        <v>2000</v>
      </c>
      <c r="L257" s="30">
        <v>4487.6000000000004</v>
      </c>
      <c r="M257" s="30">
        <v>4487.6000000000004</v>
      </c>
      <c r="N257" s="30">
        <v>4487.6000000000004</v>
      </c>
      <c r="O257" s="30">
        <v>4487.6000000000004</v>
      </c>
    </row>
    <row r="258" spans="1:15" x14ac:dyDescent="0.25">
      <c r="A258" s="10" t="str">
        <f>MID(Tabla1[[#This Row],[Org 2]],1,2)</f>
        <v>03</v>
      </c>
      <c r="B258" s="28" t="s">
        <v>21</v>
      </c>
      <c r="C258" s="28" t="s">
        <v>24</v>
      </c>
      <c r="D258" s="11" t="str">
        <f>VLOOKUP(C258,Hoja2!B:C,2,FALSE)</f>
        <v>Dirección del Área de Participación Ciudadana</v>
      </c>
      <c r="E258" s="12" t="str">
        <f t="shared" si="8"/>
        <v>2</v>
      </c>
      <c r="F258" s="12" t="str">
        <f t="shared" si="9"/>
        <v>22</v>
      </c>
      <c r="G258" s="28" t="s">
        <v>459</v>
      </c>
      <c r="H258" s="29" t="s">
        <v>460</v>
      </c>
      <c r="I258" s="30">
        <v>15000</v>
      </c>
      <c r="J258" s="30">
        <v>0</v>
      </c>
      <c r="K258" s="30">
        <v>15000</v>
      </c>
      <c r="L258" s="30">
        <v>0</v>
      </c>
      <c r="M258" s="30">
        <v>0</v>
      </c>
      <c r="N258" s="30">
        <v>0</v>
      </c>
      <c r="O258" s="30">
        <v>0</v>
      </c>
    </row>
    <row r="259" spans="1:15" x14ac:dyDescent="0.25">
      <c r="A259" s="10" t="str">
        <f>MID(Tabla1[[#This Row],[Org 2]],1,2)</f>
        <v>03</v>
      </c>
      <c r="B259" s="28" t="s">
        <v>21</v>
      </c>
      <c r="C259" s="28" t="s">
        <v>24</v>
      </c>
      <c r="D259" s="11" t="str">
        <f>VLOOKUP(C259,Hoja2!B:C,2,FALSE)</f>
        <v>Dirección del Área de Participación Ciudadana</v>
      </c>
      <c r="E259" s="12" t="str">
        <f t="shared" si="8"/>
        <v>2</v>
      </c>
      <c r="F259" s="12" t="str">
        <f t="shared" si="9"/>
        <v>23</v>
      </c>
      <c r="G259" s="28" t="s">
        <v>406</v>
      </c>
      <c r="H259" s="29" t="s">
        <v>407</v>
      </c>
      <c r="I259" s="30">
        <v>400</v>
      </c>
      <c r="J259" s="30">
        <v>0</v>
      </c>
      <c r="K259" s="30">
        <v>400</v>
      </c>
      <c r="L259" s="30">
        <v>0</v>
      </c>
      <c r="M259" s="30">
        <v>0</v>
      </c>
      <c r="N259" s="30">
        <v>0</v>
      </c>
      <c r="O259" s="30">
        <v>0</v>
      </c>
    </row>
    <row r="260" spans="1:15" x14ac:dyDescent="0.25">
      <c r="A260" s="10" t="str">
        <f>MID(Tabla1[[#This Row],[Org 2]],1,2)</f>
        <v>03</v>
      </c>
      <c r="B260" s="28" t="s">
        <v>21</v>
      </c>
      <c r="C260" s="28" t="s">
        <v>24</v>
      </c>
      <c r="D260" s="11" t="str">
        <f>VLOOKUP(C260,Hoja2!B:C,2,FALSE)</f>
        <v>Dirección del Área de Participación Ciudadana</v>
      </c>
      <c r="E260" s="12" t="str">
        <f t="shared" si="8"/>
        <v>8</v>
      </c>
      <c r="F260" s="12" t="str">
        <f t="shared" si="9"/>
        <v>83</v>
      </c>
      <c r="G260" s="28" t="s">
        <v>495</v>
      </c>
      <c r="H260" s="29" t="s">
        <v>496</v>
      </c>
      <c r="I260" s="30">
        <v>1000</v>
      </c>
      <c r="J260" s="30">
        <v>0</v>
      </c>
      <c r="K260" s="30">
        <v>1000</v>
      </c>
      <c r="L260" s="30">
        <v>0</v>
      </c>
      <c r="M260" s="30">
        <v>0</v>
      </c>
      <c r="N260" s="30">
        <v>0</v>
      </c>
      <c r="O260" s="30">
        <v>0</v>
      </c>
    </row>
    <row r="261" spans="1:15" x14ac:dyDescent="0.25">
      <c r="A261" s="10" t="str">
        <f>MID(Tabla1[[#This Row],[Org 2]],1,2)</f>
        <v>03</v>
      </c>
      <c r="B261" s="28" t="s">
        <v>21</v>
      </c>
      <c r="C261" s="28" t="s">
        <v>27</v>
      </c>
      <c r="D261" s="11" t="str">
        <f>VLOOKUP(C261,Hoja2!B:C,2,FALSE)</f>
        <v>Participación Ciudadana</v>
      </c>
      <c r="E261" s="12" t="str">
        <f t="shared" si="8"/>
        <v>1</v>
      </c>
      <c r="F261" s="12" t="str">
        <f t="shared" si="9"/>
        <v>12</v>
      </c>
      <c r="G261" s="28" t="s">
        <v>414</v>
      </c>
      <c r="H261" s="29" t="s">
        <v>415</v>
      </c>
      <c r="I261" s="30">
        <v>16885</v>
      </c>
      <c r="J261" s="30">
        <v>0</v>
      </c>
      <c r="K261" s="30">
        <v>16885</v>
      </c>
      <c r="L261" s="30">
        <v>16884</v>
      </c>
      <c r="M261" s="30">
        <v>16884</v>
      </c>
      <c r="N261" s="30">
        <v>8524.86</v>
      </c>
      <c r="O261" s="30">
        <v>8524.86</v>
      </c>
    </row>
    <row r="262" spans="1:15" x14ac:dyDescent="0.25">
      <c r="A262" s="10" t="str">
        <f>MID(Tabla1[[#This Row],[Org 2]],1,2)</f>
        <v>03</v>
      </c>
      <c r="B262" s="28" t="s">
        <v>21</v>
      </c>
      <c r="C262" s="28" t="s">
        <v>27</v>
      </c>
      <c r="D262" s="11" t="str">
        <f>VLOOKUP(C262,Hoja2!B:C,2,FALSE)</f>
        <v>Participación Ciudadana</v>
      </c>
      <c r="E262" s="12" t="str">
        <f t="shared" si="8"/>
        <v>1</v>
      </c>
      <c r="F262" s="12" t="str">
        <f t="shared" si="9"/>
        <v>12</v>
      </c>
      <c r="G262" s="28" t="s">
        <v>416</v>
      </c>
      <c r="H262" s="29" t="s">
        <v>417</v>
      </c>
      <c r="I262" s="30">
        <v>234466</v>
      </c>
      <c r="J262" s="30">
        <v>0</v>
      </c>
      <c r="K262" s="30">
        <v>234466</v>
      </c>
      <c r="L262" s="30">
        <v>219618</v>
      </c>
      <c r="M262" s="30">
        <v>219618</v>
      </c>
      <c r="N262" s="30">
        <v>119440.92</v>
      </c>
      <c r="O262" s="30">
        <v>119440.92</v>
      </c>
    </row>
    <row r="263" spans="1:15" x14ac:dyDescent="0.25">
      <c r="A263" s="10" t="str">
        <f>MID(Tabla1[[#This Row],[Org 2]],1,2)</f>
        <v>03</v>
      </c>
      <c r="B263" s="28" t="s">
        <v>21</v>
      </c>
      <c r="C263" s="28" t="s">
        <v>27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28" t="s">
        <v>384</v>
      </c>
      <c r="H263" s="29" t="s">
        <v>385</v>
      </c>
      <c r="I263" s="30">
        <v>11372</v>
      </c>
      <c r="J263" s="30">
        <v>0</v>
      </c>
      <c r="K263" s="30">
        <v>11372</v>
      </c>
      <c r="L263" s="30">
        <v>11371</v>
      </c>
      <c r="M263" s="30">
        <v>11371</v>
      </c>
      <c r="N263" s="30">
        <v>3929.15</v>
      </c>
      <c r="O263" s="30">
        <v>3929.15</v>
      </c>
    </row>
    <row r="264" spans="1:15" x14ac:dyDescent="0.25">
      <c r="A264" s="10" t="str">
        <f>MID(Tabla1[[#This Row],[Org 2]],1,2)</f>
        <v>03</v>
      </c>
      <c r="B264" s="28" t="s">
        <v>21</v>
      </c>
      <c r="C264" s="28" t="s">
        <v>27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12</v>
      </c>
      <c r="G264" s="28" t="s">
        <v>418</v>
      </c>
      <c r="H264" s="29" t="s">
        <v>419</v>
      </c>
      <c r="I264" s="30">
        <v>9639</v>
      </c>
      <c r="J264" s="30">
        <v>0</v>
      </c>
      <c r="K264" s="30">
        <v>9639</v>
      </c>
      <c r="L264" s="30">
        <v>9638</v>
      </c>
      <c r="M264" s="30">
        <v>9638</v>
      </c>
      <c r="N264" s="30">
        <v>4866.5600000000004</v>
      </c>
      <c r="O264" s="30">
        <v>4866.5600000000004</v>
      </c>
    </row>
    <row r="265" spans="1:15" x14ac:dyDescent="0.25">
      <c r="A265" s="10" t="str">
        <f>MID(Tabla1[[#This Row],[Org 2]],1,2)</f>
        <v>03</v>
      </c>
      <c r="B265" s="28" t="s">
        <v>21</v>
      </c>
      <c r="C265" s="28" t="s">
        <v>27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12</v>
      </c>
      <c r="G265" s="28" t="s">
        <v>428</v>
      </c>
      <c r="H265" s="29" t="s">
        <v>429</v>
      </c>
      <c r="I265" s="30">
        <v>8834</v>
      </c>
      <c r="J265" s="30">
        <v>0</v>
      </c>
      <c r="K265" s="30">
        <v>8834</v>
      </c>
      <c r="L265" s="30">
        <v>8834</v>
      </c>
      <c r="M265" s="30">
        <v>8834</v>
      </c>
      <c r="N265" s="30">
        <v>3185.7</v>
      </c>
      <c r="O265" s="30">
        <v>3185.7</v>
      </c>
    </row>
    <row r="266" spans="1:15" x14ac:dyDescent="0.25">
      <c r="A266" s="10" t="str">
        <f>MID(Tabla1[[#This Row],[Org 2]],1,2)</f>
        <v>03</v>
      </c>
      <c r="B266" s="28" t="s">
        <v>21</v>
      </c>
      <c r="C266" s="28" t="s">
        <v>27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12</v>
      </c>
      <c r="G266" s="28" t="s">
        <v>386</v>
      </c>
      <c r="H266" s="29" t="s">
        <v>387</v>
      </c>
      <c r="I266" s="30">
        <v>88141</v>
      </c>
      <c r="J266" s="30">
        <v>0</v>
      </c>
      <c r="K266" s="30">
        <v>88141</v>
      </c>
      <c r="L266" s="30">
        <v>88140</v>
      </c>
      <c r="M266" s="30">
        <v>88140</v>
      </c>
      <c r="N266" s="30">
        <v>47424.38</v>
      </c>
      <c r="O266" s="30">
        <v>47424.38</v>
      </c>
    </row>
    <row r="267" spans="1:15" x14ac:dyDescent="0.25">
      <c r="A267" s="10" t="str">
        <f>MID(Tabla1[[#This Row],[Org 2]],1,2)</f>
        <v>03</v>
      </c>
      <c r="B267" s="28" t="s">
        <v>21</v>
      </c>
      <c r="C267" s="28" t="s">
        <v>27</v>
      </c>
      <c r="D267" s="11" t="str">
        <f>VLOOKUP(C267,Hoja2!B:C,2,FALSE)</f>
        <v>Participación Ciudadana</v>
      </c>
      <c r="E267" s="12" t="str">
        <f t="shared" si="8"/>
        <v>1</v>
      </c>
      <c r="F267" s="12" t="str">
        <f t="shared" si="9"/>
        <v>12</v>
      </c>
      <c r="G267" s="28" t="s">
        <v>388</v>
      </c>
      <c r="H267" s="29" t="s">
        <v>389</v>
      </c>
      <c r="I267" s="30">
        <v>143729</v>
      </c>
      <c r="J267" s="30">
        <v>0</v>
      </c>
      <c r="K267" s="30">
        <v>143729</v>
      </c>
      <c r="L267" s="30">
        <v>136647</v>
      </c>
      <c r="M267" s="30">
        <v>136647</v>
      </c>
      <c r="N267" s="30">
        <v>70920.179999999993</v>
      </c>
      <c r="O267" s="30">
        <v>70920.179999999993</v>
      </c>
    </row>
    <row r="268" spans="1:15" x14ac:dyDescent="0.25">
      <c r="A268" s="10" t="str">
        <f>MID(Tabla1[[#This Row],[Org 2]],1,2)</f>
        <v>03</v>
      </c>
      <c r="B268" s="28" t="s">
        <v>21</v>
      </c>
      <c r="C268" s="28" t="s">
        <v>27</v>
      </c>
      <c r="D268" s="11" t="str">
        <f>VLOOKUP(C268,Hoja2!B:C,2,FALSE)</f>
        <v>Participación Ciudadana</v>
      </c>
      <c r="E268" s="12" t="str">
        <f t="shared" si="8"/>
        <v>1</v>
      </c>
      <c r="F268" s="12" t="str">
        <f t="shared" si="9"/>
        <v>12</v>
      </c>
      <c r="G268" s="28" t="s">
        <v>390</v>
      </c>
      <c r="H268" s="29" t="s">
        <v>391</v>
      </c>
      <c r="I268" s="30">
        <v>366999</v>
      </c>
      <c r="J268" s="30">
        <v>0</v>
      </c>
      <c r="K268" s="30">
        <v>366999</v>
      </c>
      <c r="L268" s="30">
        <v>348508</v>
      </c>
      <c r="M268" s="30">
        <v>348508</v>
      </c>
      <c r="N268" s="30">
        <v>195971.58</v>
      </c>
      <c r="O268" s="30">
        <v>195971.58</v>
      </c>
    </row>
    <row r="269" spans="1:15" x14ac:dyDescent="0.25">
      <c r="A269" s="10" t="str">
        <f>MID(Tabla1[[#This Row],[Org 2]],1,2)</f>
        <v>03</v>
      </c>
      <c r="B269" s="28" t="s">
        <v>21</v>
      </c>
      <c r="C269" s="28" t="s">
        <v>27</v>
      </c>
      <c r="D269" s="11" t="str">
        <f>VLOOKUP(C269,Hoja2!B:C,2,FALSE)</f>
        <v>Participación Ciudadana</v>
      </c>
      <c r="E269" s="12" t="str">
        <f t="shared" si="8"/>
        <v>1</v>
      </c>
      <c r="F269" s="12" t="str">
        <f t="shared" si="9"/>
        <v>12</v>
      </c>
      <c r="G269" s="28" t="s">
        <v>392</v>
      </c>
      <c r="H269" s="29" t="s">
        <v>393</v>
      </c>
      <c r="I269" s="30">
        <v>42361</v>
      </c>
      <c r="J269" s="30">
        <v>0</v>
      </c>
      <c r="K269" s="30">
        <v>42361</v>
      </c>
      <c r="L269" s="30">
        <v>44707.18</v>
      </c>
      <c r="M269" s="30">
        <v>44707.18</v>
      </c>
      <c r="N269" s="30">
        <v>24135.57</v>
      </c>
      <c r="O269" s="30">
        <v>24135.57</v>
      </c>
    </row>
    <row r="270" spans="1:15" x14ac:dyDescent="0.25">
      <c r="A270" s="10" t="str">
        <f>MID(Tabla1[[#This Row],[Org 2]],1,2)</f>
        <v>03</v>
      </c>
      <c r="B270" s="28" t="s">
        <v>21</v>
      </c>
      <c r="C270" s="28" t="s">
        <v>27</v>
      </c>
      <c r="D270" s="11" t="str">
        <f>VLOOKUP(C270,Hoja2!B:C,2,FALSE)</f>
        <v>Participación Ciudadana</v>
      </c>
      <c r="E270" s="12" t="str">
        <f t="shared" si="8"/>
        <v>1</v>
      </c>
      <c r="F270" s="12" t="str">
        <f t="shared" si="9"/>
        <v>13</v>
      </c>
      <c r="G270" s="28" t="s">
        <v>430</v>
      </c>
      <c r="H270" s="29" t="s">
        <v>381</v>
      </c>
      <c r="I270" s="30">
        <v>471749</v>
      </c>
      <c r="J270" s="30">
        <v>0</v>
      </c>
      <c r="K270" s="30">
        <v>471749</v>
      </c>
      <c r="L270" s="30">
        <v>461266</v>
      </c>
      <c r="M270" s="30">
        <v>461266</v>
      </c>
      <c r="N270" s="30">
        <v>214849.29</v>
      </c>
      <c r="O270" s="30">
        <v>214849.29</v>
      </c>
    </row>
    <row r="271" spans="1:15" x14ac:dyDescent="0.25">
      <c r="A271" s="10" t="str">
        <f>MID(Tabla1[[#This Row],[Org 2]],1,2)</f>
        <v>03</v>
      </c>
      <c r="B271" s="28" t="s">
        <v>21</v>
      </c>
      <c r="C271" s="28" t="s">
        <v>27</v>
      </c>
      <c r="D271" s="11" t="str">
        <f>VLOOKUP(C271,Hoja2!B:C,2,FALSE)</f>
        <v>Participación Ciudadana</v>
      </c>
      <c r="E271" s="12" t="str">
        <f t="shared" si="8"/>
        <v>1</v>
      </c>
      <c r="F271" s="12" t="str">
        <f t="shared" si="9"/>
        <v>13</v>
      </c>
      <c r="G271" s="28" t="s">
        <v>433</v>
      </c>
      <c r="H271" s="29" t="s">
        <v>434</v>
      </c>
      <c r="I271" s="30">
        <v>392380</v>
      </c>
      <c r="J271" s="30">
        <v>0</v>
      </c>
      <c r="K271" s="30">
        <v>392380</v>
      </c>
      <c r="L271" s="30">
        <v>383536.34</v>
      </c>
      <c r="M271" s="30">
        <v>383536.34</v>
      </c>
      <c r="N271" s="30">
        <v>222857.83</v>
      </c>
      <c r="O271" s="30">
        <v>222857.83</v>
      </c>
    </row>
    <row r="272" spans="1:15" x14ac:dyDescent="0.25">
      <c r="A272" s="10" t="str">
        <f>MID(Tabla1[[#This Row],[Org 2]],1,2)</f>
        <v>03</v>
      </c>
      <c r="B272" s="28" t="s">
        <v>21</v>
      </c>
      <c r="C272" s="28" t="s">
        <v>27</v>
      </c>
      <c r="D272" s="11" t="str">
        <f>VLOOKUP(C272,Hoja2!B:C,2,FALSE)</f>
        <v>Participación Ciudadana</v>
      </c>
      <c r="E272" s="12" t="str">
        <f t="shared" si="8"/>
        <v>1</v>
      </c>
      <c r="F272" s="12" t="str">
        <f t="shared" si="9"/>
        <v>13</v>
      </c>
      <c r="G272" s="28" t="s">
        <v>455</v>
      </c>
      <c r="H272" s="29" t="s">
        <v>456</v>
      </c>
      <c r="I272" s="30">
        <v>0</v>
      </c>
      <c r="J272" s="30">
        <v>0</v>
      </c>
      <c r="K272" s="30">
        <v>0</v>
      </c>
      <c r="L272" s="30">
        <v>14156</v>
      </c>
      <c r="M272" s="30">
        <v>14156</v>
      </c>
      <c r="N272" s="30">
        <v>13811.18</v>
      </c>
      <c r="O272" s="30">
        <v>13811.18</v>
      </c>
    </row>
    <row r="273" spans="1:15" x14ac:dyDescent="0.25">
      <c r="A273" s="10" t="str">
        <f>MID(Tabla1[[#This Row],[Org 2]],1,2)</f>
        <v>03</v>
      </c>
      <c r="B273" s="28" t="s">
        <v>21</v>
      </c>
      <c r="C273" s="28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20</v>
      </c>
      <c r="G273" s="28" t="s">
        <v>558</v>
      </c>
      <c r="H273" s="29" t="s">
        <v>559</v>
      </c>
      <c r="I273" s="30">
        <v>5000</v>
      </c>
      <c r="J273" s="30">
        <v>0</v>
      </c>
      <c r="K273" s="30">
        <v>5000</v>
      </c>
      <c r="L273" s="30">
        <v>0</v>
      </c>
      <c r="M273" s="30">
        <v>0</v>
      </c>
      <c r="N273" s="30">
        <v>0</v>
      </c>
      <c r="O273" s="30">
        <v>0</v>
      </c>
    </row>
    <row r="274" spans="1:15" x14ac:dyDescent="0.25">
      <c r="A274" s="10" t="str">
        <f>MID(Tabla1[[#This Row],[Org 2]],1,2)</f>
        <v>03</v>
      </c>
      <c r="B274" s="28" t="s">
        <v>21</v>
      </c>
      <c r="C274" s="28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20</v>
      </c>
      <c r="G274" s="28" t="s">
        <v>420</v>
      </c>
      <c r="H274" s="29" t="s">
        <v>421</v>
      </c>
      <c r="I274" s="30">
        <v>19500</v>
      </c>
      <c r="J274" s="30">
        <v>52000</v>
      </c>
      <c r="K274" s="30">
        <v>71500</v>
      </c>
      <c r="L274" s="30">
        <v>71868.03</v>
      </c>
      <c r="M274" s="30">
        <v>71868.03</v>
      </c>
      <c r="N274" s="30">
        <v>10886.07</v>
      </c>
      <c r="O274" s="30">
        <v>10886.07</v>
      </c>
    </row>
    <row r="275" spans="1:15" x14ac:dyDescent="0.25">
      <c r="A275" s="10" t="str">
        <f>MID(Tabla1[[#This Row],[Org 2]],1,2)</f>
        <v>03</v>
      </c>
      <c r="B275" s="28" t="s">
        <v>21</v>
      </c>
      <c r="C275" s="28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21</v>
      </c>
      <c r="G275" s="28" t="s">
        <v>499</v>
      </c>
      <c r="H275" s="29" t="s">
        <v>500</v>
      </c>
      <c r="I275" s="30">
        <v>94235</v>
      </c>
      <c r="J275" s="30">
        <v>0</v>
      </c>
      <c r="K275" s="30">
        <v>94235</v>
      </c>
      <c r="L275" s="30">
        <v>64290.41</v>
      </c>
      <c r="M275" s="30">
        <v>31155.87</v>
      </c>
      <c r="N275" s="30">
        <v>27757.75</v>
      </c>
      <c r="O275" s="30">
        <v>27757.75</v>
      </c>
    </row>
    <row r="276" spans="1:15" x14ac:dyDescent="0.25">
      <c r="A276" s="10" t="str">
        <f>MID(Tabla1[[#This Row],[Org 2]],1,2)</f>
        <v>03</v>
      </c>
      <c r="B276" s="28" t="s">
        <v>21</v>
      </c>
      <c r="C276" s="28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21</v>
      </c>
      <c r="G276" s="28" t="s">
        <v>422</v>
      </c>
      <c r="H276" s="29" t="s">
        <v>423</v>
      </c>
      <c r="I276" s="30">
        <v>168500</v>
      </c>
      <c r="J276" s="30">
        <v>90000</v>
      </c>
      <c r="K276" s="30">
        <v>258500</v>
      </c>
      <c r="L276" s="30">
        <v>223883.01</v>
      </c>
      <c r="M276" s="30">
        <v>102239.05</v>
      </c>
      <c r="N276" s="30">
        <v>51351.67</v>
      </c>
      <c r="O276" s="30">
        <v>51351.67</v>
      </c>
    </row>
    <row r="277" spans="1:15" x14ac:dyDescent="0.25">
      <c r="A277" s="10" t="str">
        <f>MID(Tabla1[[#This Row],[Org 2]],1,2)</f>
        <v>03</v>
      </c>
      <c r="B277" s="28" t="s">
        <v>21</v>
      </c>
      <c r="C277" s="28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28" t="s">
        <v>453</v>
      </c>
      <c r="H277" s="29" t="s">
        <v>454</v>
      </c>
      <c r="I277" s="30">
        <v>463505</v>
      </c>
      <c r="J277" s="30">
        <v>0</v>
      </c>
      <c r="K277" s="30">
        <v>463505</v>
      </c>
      <c r="L277" s="30">
        <v>423506</v>
      </c>
      <c r="M277" s="30">
        <v>423506</v>
      </c>
      <c r="N277" s="30">
        <v>125295.03999999999</v>
      </c>
      <c r="O277" s="30">
        <v>125295.03999999999</v>
      </c>
    </row>
    <row r="278" spans="1:15" x14ac:dyDescent="0.25">
      <c r="A278" s="10" t="str">
        <f>MID(Tabla1[[#This Row],[Org 2]],1,2)</f>
        <v>03</v>
      </c>
      <c r="B278" s="28" t="s">
        <v>21</v>
      </c>
      <c r="C278" s="28" t="s">
        <v>27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28" t="s">
        <v>560</v>
      </c>
      <c r="H278" s="29" t="s">
        <v>561</v>
      </c>
      <c r="I278" s="30">
        <v>5000</v>
      </c>
      <c r="J278" s="30">
        <v>0</v>
      </c>
      <c r="K278" s="30">
        <v>5000</v>
      </c>
      <c r="L278" s="30">
        <v>0</v>
      </c>
      <c r="M278" s="30">
        <v>0</v>
      </c>
      <c r="N278" s="30">
        <v>0</v>
      </c>
      <c r="O278" s="30">
        <v>0</v>
      </c>
    </row>
    <row r="279" spans="1:15" x14ac:dyDescent="0.25">
      <c r="A279" s="10" t="str">
        <f>MID(Tabla1[[#This Row],[Org 2]],1,2)</f>
        <v>03</v>
      </c>
      <c r="B279" s="28" t="s">
        <v>21</v>
      </c>
      <c r="C279" s="28" t="s">
        <v>27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28" t="s">
        <v>501</v>
      </c>
      <c r="H279" s="29" t="s">
        <v>502</v>
      </c>
      <c r="I279" s="30">
        <v>430000</v>
      </c>
      <c r="J279" s="30">
        <v>0</v>
      </c>
      <c r="K279" s="30">
        <v>430000</v>
      </c>
      <c r="L279" s="30">
        <v>315000</v>
      </c>
      <c r="M279" s="30">
        <v>315000</v>
      </c>
      <c r="N279" s="30">
        <v>162408.43</v>
      </c>
      <c r="O279" s="30">
        <v>162408.43</v>
      </c>
    </row>
    <row r="280" spans="1:15" x14ac:dyDescent="0.25">
      <c r="A280" s="10" t="str">
        <f>MID(Tabla1[[#This Row],[Org 2]],1,2)</f>
        <v>03</v>
      </c>
      <c r="B280" s="28" t="s">
        <v>21</v>
      </c>
      <c r="C280" s="28" t="s">
        <v>27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28" t="s">
        <v>439</v>
      </c>
      <c r="H280" s="29" t="s">
        <v>440</v>
      </c>
      <c r="I280" s="30">
        <v>8000</v>
      </c>
      <c r="J280" s="30">
        <v>0</v>
      </c>
      <c r="K280" s="30">
        <v>8000</v>
      </c>
      <c r="L280" s="30">
        <v>644.69000000000005</v>
      </c>
      <c r="M280" s="30">
        <v>644.69000000000005</v>
      </c>
      <c r="N280" s="30">
        <v>644.69000000000005</v>
      </c>
      <c r="O280" s="30">
        <v>644.69000000000005</v>
      </c>
    </row>
    <row r="281" spans="1:15" x14ac:dyDescent="0.25">
      <c r="A281" s="10" t="str">
        <f>MID(Tabla1[[#This Row],[Org 2]],1,2)</f>
        <v>03</v>
      </c>
      <c r="B281" s="28" t="s">
        <v>21</v>
      </c>
      <c r="C281" s="28" t="s">
        <v>27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28" t="s">
        <v>441</v>
      </c>
      <c r="H281" s="29" t="s">
        <v>442</v>
      </c>
      <c r="I281" s="30">
        <v>16000</v>
      </c>
      <c r="J281" s="30">
        <v>0</v>
      </c>
      <c r="K281" s="30">
        <v>16000</v>
      </c>
      <c r="L281" s="30">
        <v>5911.01</v>
      </c>
      <c r="M281" s="30">
        <v>5911.01</v>
      </c>
      <c r="N281" s="30">
        <v>0</v>
      </c>
      <c r="O281" s="30">
        <v>0</v>
      </c>
    </row>
    <row r="282" spans="1:15" x14ac:dyDescent="0.25">
      <c r="A282" s="10" t="str">
        <f>MID(Tabla1[[#This Row],[Org 2]],1,2)</f>
        <v>03</v>
      </c>
      <c r="B282" s="28" t="s">
        <v>21</v>
      </c>
      <c r="C282" s="28" t="s">
        <v>27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28" t="s">
        <v>445</v>
      </c>
      <c r="H282" s="29" t="s">
        <v>446</v>
      </c>
      <c r="I282" s="30">
        <v>5000</v>
      </c>
      <c r="J282" s="30">
        <v>0</v>
      </c>
      <c r="K282" s="30">
        <v>5000</v>
      </c>
      <c r="L282" s="30">
        <v>9489.48</v>
      </c>
      <c r="M282" s="30">
        <v>9489.48</v>
      </c>
      <c r="N282" s="30">
        <v>8948.6</v>
      </c>
      <c r="O282" s="30">
        <v>8948.6</v>
      </c>
    </row>
    <row r="283" spans="1:15" x14ac:dyDescent="0.25">
      <c r="A283" s="10" t="str">
        <f>MID(Tabla1[[#This Row],[Org 2]],1,2)</f>
        <v>03</v>
      </c>
      <c r="B283" s="28" t="s">
        <v>21</v>
      </c>
      <c r="C283" s="28" t="s">
        <v>27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28" t="s">
        <v>562</v>
      </c>
      <c r="H283" s="29" t="s">
        <v>563</v>
      </c>
      <c r="I283" s="30">
        <v>55000</v>
      </c>
      <c r="J283" s="30">
        <v>0</v>
      </c>
      <c r="K283" s="30">
        <v>55000</v>
      </c>
      <c r="L283" s="30">
        <v>0</v>
      </c>
      <c r="M283" s="30">
        <v>0</v>
      </c>
      <c r="N283" s="30">
        <v>0</v>
      </c>
      <c r="O283" s="30">
        <v>0</v>
      </c>
    </row>
    <row r="284" spans="1:15" x14ac:dyDescent="0.25">
      <c r="A284" s="10" t="str">
        <f>MID(Tabla1[[#This Row],[Org 2]],1,2)</f>
        <v>03</v>
      </c>
      <c r="B284" s="28" t="s">
        <v>21</v>
      </c>
      <c r="C284" s="28" t="s">
        <v>27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28" t="s">
        <v>398</v>
      </c>
      <c r="H284" s="29" t="s">
        <v>399</v>
      </c>
      <c r="I284" s="30">
        <v>18500</v>
      </c>
      <c r="J284" s="30">
        <v>0</v>
      </c>
      <c r="K284" s="30">
        <v>18500</v>
      </c>
      <c r="L284" s="30">
        <v>157.30000000000001</v>
      </c>
      <c r="M284" s="30">
        <v>157.30000000000001</v>
      </c>
      <c r="N284" s="30">
        <v>157.30000000000001</v>
      </c>
      <c r="O284" s="30">
        <v>157.30000000000001</v>
      </c>
    </row>
    <row r="285" spans="1:15" x14ac:dyDescent="0.25">
      <c r="A285" s="10" t="str">
        <f>MID(Tabla1[[#This Row],[Org 2]],1,2)</f>
        <v>03</v>
      </c>
      <c r="B285" s="28" t="s">
        <v>21</v>
      </c>
      <c r="C285" s="28" t="s">
        <v>27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28" t="s">
        <v>447</v>
      </c>
      <c r="H285" s="29" t="s">
        <v>448</v>
      </c>
      <c r="I285" s="30">
        <v>50000</v>
      </c>
      <c r="J285" s="30">
        <v>0</v>
      </c>
      <c r="K285" s="30">
        <v>50000</v>
      </c>
      <c r="L285" s="30">
        <v>44497.599999999999</v>
      </c>
      <c r="M285" s="30">
        <v>44497.599999999999</v>
      </c>
      <c r="N285" s="30">
        <v>42378.92</v>
      </c>
      <c r="O285" s="30">
        <v>42378.92</v>
      </c>
    </row>
    <row r="286" spans="1:15" x14ac:dyDescent="0.25">
      <c r="A286" s="10" t="str">
        <f>MID(Tabla1[[#This Row],[Org 2]],1,2)</f>
        <v>03</v>
      </c>
      <c r="B286" s="28" t="s">
        <v>21</v>
      </c>
      <c r="C286" s="28" t="s">
        <v>27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28" t="s">
        <v>564</v>
      </c>
      <c r="H286" s="29" t="s">
        <v>565</v>
      </c>
      <c r="I286" s="30">
        <v>170000</v>
      </c>
      <c r="J286" s="30">
        <v>0</v>
      </c>
      <c r="K286" s="30">
        <v>170000</v>
      </c>
      <c r="L286" s="30">
        <v>56767.97</v>
      </c>
      <c r="M286" s="30">
        <v>56767.97</v>
      </c>
      <c r="N286" s="30">
        <v>38302.86</v>
      </c>
      <c r="O286" s="30">
        <v>38302.86</v>
      </c>
    </row>
    <row r="287" spans="1:15" x14ac:dyDescent="0.25">
      <c r="A287" s="10" t="str">
        <f>MID(Tabla1[[#This Row],[Org 2]],1,2)</f>
        <v>03</v>
      </c>
      <c r="B287" s="28" t="s">
        <v>21</v>
      </c>
      <c r="C287" s="28" t="s">
        <v>27</v>
      </c>
      <c r="D287" s="11" t="str">
        <f>VLOOKUP(C287,Hoja2!B:C,2,FALSE)</f>
        <v>Participación Ciudadana</v>
      </c>
      <c r="E287" s="12" t="str">
        <f t="shared" si="8"/>
        <v>2</v>
      </c>
      <c r="F287" s="12" t="str">
        <f t="shared" si="9"/>
        <v>22</v>
      </c>
      <c r="G287" s="28" t="s">
        <v>451</v>
      </c>
      <c r="H287" s="29" t="s">
        <v>452</v>
      </c>
      <c r="I287" s="30">
        <v>70000</v>
      </c>
      <c r="J287" s="30">
        <v>0</v>
      </c>
      <c r="K287" s="30">
        <v>70000</v>
      </c>
      <c r="L287" s="30">
        <v>39649.94</v>
      </c>
      <c r="M287" s="30">
        <v>39649.94</v>
      </c>
      <c r="N287" s="30">
        <v>35753.730000000003</v>
      </c>
      <c r="O287" s="30">
        <v>35753.730000000003</v>
      </c>
    </row>
    <row r="288" spans="1:15" x14ac:dyDescent="0.25">
      <c r="A288" s="10" t="str">
        <f>MID(Tabla1[[#This Row],[Org 2]],1,2)</f>
        <v>03</v>
      </c>
      <c r="B288" s="28" t="s">
        <v>21</v>
      </c>
      <c r="C288" s="28" t="s">
        <v>27</v>
      </c>
      <c r="D288" s="11" t="str">
        <f>VLOOKUP(C288,Hoja2!B:C,2,FALSE)</f>
        <v>Participación Ciudadana</v>
      </c>
      <c r="E288" s="12" t="str">
        <f t="shared" si="8"/>
        <v>2</v>
      </c>
      <c r="F288" s="12" t="str">
        <f t="shared" si="9"/>
        <v>22</v>
      </c>
      <c r="G288" s="28" t="s">
        <v>503</v>
      </c>
      <c r="H288" s="29" t="s">
        <v>504</v>
      </c>
      <c r="I288" s="30">
        <v>525000</v>
      </c>
      <c r="J288" s="30">
        <v>-90000</v>
      </c>
      <c r="K288" s="30">
        <v>435000</v>
      </c>
      <c r="L288" s="30">
        <v>430083.02</v>
      </c>
      <c r="M288" s="30">
        <v>430083.02</v>
      </c>
      <c r="N288" s="30">
        <v>141869.19</v>
      </c>
      <c r="O288" s="30">
        <v>141869.19</v>
      </c>
    </row>
    <row r="289" spans="1:15" x14ac:dyDescent="0.25">
      <c r="A289" s="10" t="str">
        <f>MID(Tabla1[[#This Row],[Org 2]],1,2)</f>
        <v>03</v>
      </c>
      <c r="B289" s="28" t="s">
        <v>21</v>
      </c>
      <c r="C289" s="28" t="s">
        <v>27</v>
      </c>
      <c r="D289" s="11" t="str">
        <f>VLOOKUP(C289,Hoja2!B:C,2,FALSE)</f>
        <v>Participación Ciudadana</v>
      </c>
      <c r="E289" s="12" t="str">
        <f t="shared" si="8"/>
        <v>2</v>
      </c>
      <c r="F289" s="12" t="str">
        <f t="shared" si="9"/>
        <v>22</v>
      </c>
      <c r="G289" s="28" t="s">
        <v>566</v>
      </c>
      <c r="H289" s="29" t="s">
        <v>567</v>
      </c>
      <c r="I289" s="30">
        <v>422818</v>
      </c>
      <c r="J289" s="30">
        <v>0</v>
      </c>
      <c r="K289" s="30">
        <v>422818</v>
      </c>
      <c r="L289" s="30">
        <v>428779.26</v>
      </c>
      <c r="M289" s="30">
        <v>226885.7</v>
      </c>
      <c r="N289" s="30">
        <v>126885.03</v>
      </c>
      <c r="O289" s="30">
        <v>126885.03</v>
      </c>
    </row>
    <row r="290" spans="1:15" x14ac:dyDescent="0.25">
      <c r="A290" s="10" t="str">
        <f>MID(Tabla1[[#This Row],[Org 2]],1,2)</f>
        <v>03</v>
      </c>
      <c r="B290" s="28" t="s">
        <v>21</v>
      </c>
      <c r="C290" s="28" t="s">
        <v>27</v>
      </c>
      <c r="D290" s="11" t="str">
        <f>VLOOKUP(C290,Hoja2!B:C,2,FALSE)</f>
        <v>Participación Ciudadana</v>
      </c>
      <c r="E290" s="12" t="str">
        <f t="shared" si="8"/>
        <v>2</v>
      </c>
      <c r="F290" s="12" t="str">
        <f t="shared" si="9"/>
        <v>22</v>
      </c>
      <c r="G290" s="28" t="s">
        <v>459</v>
      </c>
      <c r="H290" s="29" t="s">
        <v>460</v>
      </c>
      <c r="I290" s="30">
        <v>40000</v>
      </c>
      <c r="J290" s="30">
        <v>0</v>
      </c>
      <c r="K290" s="30">
        <v>40000</v>
      </c>
      <c r="L290" s="30">
        <v>25047.17</v>
      </c>
      <c r="M290" s="30">
        <v>25047.17</v>
      </c>
      <c r="N290" s="30">
        <v>14468.14</v>
      </c>
      <c r="O290" s="30">
        <v>14468.14</v>
      </c>
    </row>
    <row r="291" spans="1:15" x14ac:dyDescent="0.25">
      <c r="A291" s="10" t="str">
        <f>MID(Tabla1[[#This Row],[Org 2]],1,2)</f>
        <v>03</v>
      </c>
      <c r="B291" s="28" t="s">
        <v>21</v>
      </c>
      <c r="C291" s="28" t="s">
        <v>27</v>
      </c>
      <c r="D291" s="11" t="str">
        <f>VLOOKUP(C291,Hoja2!B:C,2,FALSE)</f>
        <v>Participación Ciudadana</v>
      </c>
      <c r="E291" s="12" t="str">
        <f t="shared" si="8"/>
        <v>2</v>
      </c>
      <c r="F291" s="12" t="str">
        <f t="shared" si="9"/>
        <v>22</v>
      </c>
      <c r="G291" s="28" t="s">
        <v>426</v>
      </c>
      <c r="H291" s="29" t="s">
        <v>427</v>
      </c>
      <c r="I291" s="30">
        <v>500000</v>
      </c>
      <c r="J291" s="30">
        <v>-52000</v>
      </c>
      <c r="K291" s="30">
        <v>448000</v>
      </c>
      <c r="L291" s="30">
        <v>406826.37</v>
      </c>
      <c r="M291" s="30">
        <v>406826.37</v>
      </c>
      <c r="N291" s="30">
        <v>137477.03</v>
      </c>
      <c r="O291" s="30">
        <v>137477.03</v>
      </c>
    </row>
    <row r="292" spans="1:15" x14ac:dyDescent="0.25">
      <c r="A292" s="10" t="str">
        <f>MID(Tabla1[[#This Row],[Org 2]],1,2)</f>
        <v>03</v>
      </c>
      <c r="B292" s="28" t="s">
        <v>21</v>
      </c>
      <c r="C292" s="28" t="s">
        <v>27</v>
      </c>
      <c r="D292" s="11" t="str">
        <f>VLOOKUP(C292,Hoja2!B:C,2,FALSE)</f>
        <v>Participación Ciudadana</v>
      </c>
      <c r="E292" s="12" t="str">
        <f t="shared" si="8"/>
        <v>4</v>
      </c>
      <c r="F292" s="12" t="str">
        <f t="shared" si="9"/>
        <v>48</v>
      </c>
      <c r="G292" s="28" t="s">
        <v>568</v>
      </c>
      <c r="H292" s="29" t="s">
        <v>569</v>
      </c>
      <c r="I292" s="30">
        <v>50000</v>
      </c>
      <c r="J292" s="30">
        <v>0</v>
      </c>
      <c r="K292" s="30">
        <v>50000</v>
      </c>
      <c r="L292" s="30">
        <v>50000</v>
      </c>
      <c r="M292" s="30">
        <v>46350</v>
      </c>
      <c r="N292" s="30">
        <v>46350</v>
      </c>
      <c r="O292" s="30">
        <v>46350</v>
      </c>
    </row>
    <row r="293" spans="1:15" x14ac:dyDescent="0.25">
      <c r="A293" s="10" t="str">
        <f>MID(Tabla1[[#This Row],[Org 2]],1,2)</f>
        <v>03</v>
      </c>
      <c r="B293" s="28" t="s">
        <v>21</v>
      </c>
      <c r="C293" s="28" t="s">
        <v>27</v>
      </c>
      <c r="D293" s="11" t="str">
        <f>VLOOKUP(C293,Hoja2!B:C,2,FALSE)</f>
        <v>Participación Ciudadana</v>
      </c>
      <c r="E293" s="12" t="str">
        <f t="shared" si="8"/>
        <v>4</v>
      </c>
      <c r="F293" s="12" t="str">
        <f t="shared" si="9"/>
        <v>48</v>
      </c>
      <c r="G293" s="28" t="s">
        <v>570</v>
      </c>
      <c r="H293" s="29" t="s">
        <v>571</v>
      </c>
      <c r="I293" s="30">
        <v>20000</v>
      </c>
      <c r="J293" s="30">
        <v>0</v>
      </c>
      <c r="K293" s="30">
        <v>20000</v>
      </c>
      <c r="L293" s="30">
        <v>15000</v>
      </c>
      <c r="M293" s="30">
        <v>15000</v>
      </c>
      <c r="N293" s="30">
        <v>15000</v>
      </c>
      <c r="O293" s="30">
        <v>15000</v>
      </c>
    </row>
    <row r="294" spans="1:15" x14ac:dyDescent="0.25">
      <c r="A294" s="10" t="str">
        <f>MID(Tabla1[[#This Row],[Org 2]],1,2)</f>
        <v>03</v>
      </c>
      <c r="B294" s="28" t="s">
        <v>21</v>
      </c>
      <c r="C294" s="28" t="s">
        <v>27</v>
      </c>
      <c r="D294" s="11" t="str">
        <f>VLOOKUP(C294,Hoja2!B:C,2,FALSE)</f>
        <v>Participación Ciudadana</v>
      </c>
      <c r="E294" s="12" t="str">
        <f t="shared" si="8"/>
        <v>4</v>
      </c>
      <c r="F294" s="12" t="str">
        <f t="shared" si="9"/>
        <v>48</v>
      </c>
      <c r="G294" s="28" t="s">
        <v>572</v>
      </c>
      <c r="H294" s="29" t="s">
        <v>573</v>
      </c>
      <c r="I294" s="30">
        <v>39250</v>
      </c>
      <c r="J294" s="30">
        <v>0</v>
      </c>
      <c r="K294" s="30">
        <v>39250</v>
      </c>
      <c r="L294" s="30">
        <v>6200</v>
      </c>
      <c r="M294" s="30">
        <v>6200</v>
      </c>
      <c r="N294" s="30">
        <v>6200</v>
      </c>
      <c r="O294" s="30">
        <v>6200</v>
      </c>
    </row>
    <row r="295" spans="1:15" x14ac:dyDescent="0.25">
      <c r="A295" s="10" t="str">
        <f>MID(Tabla1[[#This Row],[Org 2]],1,2)</f>
        <v>03</v>
      </c>
      <c r="B295" s="28" t="s">
        <v>21</v>
      </c>
      <c r="C295" s="28" t="s">
        <v>27</v>
      </c>
      <c r="D295" s="11" t="str">
        <f>VLOOKUP(C295,Hoja2!B:C,2,FALSE)</f>
        <v>Participación Ciudadana</v>
      </c>
      <c r="E295" s="12" t="str">
        <f t="shared" si="8"/>
        <v>4</v>
      </c>
      <c r="F295" s="12" t="str">
        <f t="shared" si="9"/>
        <v>48</v>
      </c>
      <c r="G295" s="28" t="s">
        <v>553</v>
      </c>
      <c r="H295" s="29" t="s">
        <v>413</v>
      </c>
      <c r="I295" s="30">
        <v>495130</v>
      </c>
      <c r="J295" s="30">
        <v>0</v>
      </c>
      <c r="K295" s="30">
        <v>495130</v>
      </c>
      <c r="L295" s="30">
        <v>456765.18</v>
      </c>
      <c r="M295" s="30">
        <v>441876.82</v>
      </c>
      <c r="N295" s="30">
        <v>316885.53999999998</v>
      </c>
      <c r="O295" s="30">
        <v>316885.53999999998</v>
      </c>
    </row>
    <row r="296" spans="1:15" x14ac:dyDescent="0.25">
      <c r="A296" s="10" t="str">
        <f>MID(Tabla1[[#This Row],[Org 2]],1,2)</f>
        <v>03</v>
      </c>
      <c r="B296" s="28" t="s">
        <v>21</v>
      </c>
      <c r="C296" s="28" t="s">
        <v>27</v>
      </c>
      <c r="D296" s="11" t="str">
        <f>VLOOKUP(C296,Hoja2!B:C,2,FALSE)</f>
        <v>Participación Ciudadana</v>
      </c>
      <c r="E296" s="12" t="str">
        <f t="shared" si="8"/>
        <v>6</v>
      </c>
      <c r="F296" s="12" t="str">
        <f t="shared" si="9"/>
        <v>63</v>
      </c>
      <c r="G296" s="28" t="s">
        <v>507</v>
      </c>
      <c r="H296" s="29" t="s">
        <v>508</v>
      </c>
      <c r="I296" s="30">
        <v>891627</v>
      </c>
      <c r="J296" s="30">
        <v>1029958.51</v>
      </c>
      <c r="K296" s="30">
        <v>1921585.51</v>
      </c>
      <c r="L296" s="30">
        <v>1318912.9099999999</v>
      </c>
      <c r="M296" s="30">
        <v>1216009.1399999999</v>
      </c>
      <c r="N296" s="30">
        <v>58819.43</v>
      </c>
      <c r="O296" s="30">
        <v>58819.43</v>
      </c>
    </row>
    <row r="297" spans="1:15" x14ac:dyDescent="0.25">
      <c r="A297" s="10" t="str">
        <f>MID(Tabla1[[#This Row],[Org 2]],1,2)</f>
        <v>03</v>
      </c>
      <c r="B297" s="28" t="s">
        <v>21</v>
      </c>
      <c r="C297" s="28" t="s">
        <v>27</v>
      </c>
      <c r="D297" s="11" t="str">
        <f>VLOOKUP(C297,Hoja2!B:C,2,FALSE)</f>
        <v>Participación Ciudadana</v>
      </c>
      <c r="E297" s="12" t="str">
        <f t="shared" si="8"/>
        <v>6</v>
      </c>
      <c r="F297" s="12" t="str">
        <f t="shared" si="9"/>
        <v>63</v>
      </c>
      <c r="G297" s="28" t="s">
        <v>574</v>
      </c>
      <c r="H297" s="29" t="s">
        <v>494</v>
      </c>
      <c r="I297" s="30">
        <v>0</v>
      </c>
      <c r="J297" s="30">
        <v>159347.16</v>
      </c>
      <c r="K297" s="30">
        <v>159347.16</v>
      </c>
      <c r="L297" s="30">
        <v>159347.16</v>
      </c>
      <c r="M297" s="30">
        <v>150288.09</v>
      </c>
      <c r="N297" s="30">
        <v>0</v>
      </c>
      <c r="O297" s="30">
        <v>0</v>
      </c>
    </row>
    <row r="298" spans="1:15" x14ac:dyDescent="0.25">
      <c r="A298" s="10" t="str">
        <f>MID(Tabla1[[#This Row],[Org 2]],1,2)</f>
        <v>03</v>
      </c>
      <c r="B298" s="28" t="s">
        <v>21</v>
      </c>
      <c r="C298" s="28" t="s">
        <v>27</v>
      </c>
      <c r="D298" s="11" t="str">
        <f>VLOOKUP(C298,Hoja2!B:C,2,FALSE)</f>
        <v>Participación Ciudadana</v>
      </c>
      <c r="E298" s="12" t="str">
        <f t="shared" si="8"/>
        <v>6</v>
      </c>
      <c r="F298" s="12" t="str">
        <f t="shared" si="9"/>
        <v>63</v>
      </c>
      <c r="G298" s="28" t="s">
        <v>575</v>
      </c>
      <c r="H298" s="29" t="s">
        <v>576</v>
      </c>
      <c r="I298" s="30">
        <v>0</v>
      </c>
      <c r="J298" s="30">
        <v>99969.02</v>
      </c>
      <c r="K298" s="30">
        <v>99969.02</v>
      </c>
      <c r="L298" s="30">
        <v>99969.02</v>
      </c>
      <c r="M298" s="30">
        <v>53187.83</v>
      </c>
      <c r="N298" s="30">
        <v>0</v>
      </c>
      <c r="O298" s="30">
        <v>0</v>
      </c>
    </row>
    <row r="299" spans="1:15" x14ac:dyDescent="0.25">
      <c r="A299" s="10" t="str">
        <f>MID(Tabla1[[#This Row],[Org 2]],1,2)</f>
        <v>04</v>
      </c>
      <c r="B299" s="28" t="s">
        <v>28</v>
      </c>
      <c r="C299" s="28" t="s">
        <v>29</v>
      </c>
      <c r="D299" s="11" t="str">
        <f>VLOOKUP(C299,Hoja2!B:C,2,FALSE)</f>
        <v>Deuda Pública</v>
      </c>
      <c r="E299" s="12" t="str">
        <f t="shared" si="8"/>
        <v>3</v>
      </c>
      <c r="F299" s="12" t="str">
        <f t="shared" si="9"/>
        <v>31</v>
      </c>
      <c r="G299" s="28" t="s">
        <v>577</v>
      </c>
      <c r="H299" s="29" t="s">
        <v>578</v>
      </c>
      <c r="I299" s="30">
        <v>3400000</v>
      </c>
      <c r="J299" s="30">
        <v>0</v>
      </c>
      <c r="K299" s="30">
        <v>3400000</v>
      </c>
      <c r="L299" s="30">
        <v>896842.38</v>
      </c>
      <c r="M299" s="30">
        <v>896842.38</v>
      </c>
      <c r="N299" s="30">
        <v>896842.38</v>
      </c>
      <c r="O299" s="30">
        <v>896842.38</v>
      </c>
    </row>
    <row r="300" spans="1:15" x14ac:dyDescent="0.25">
      <c r="A300" s="10" t="str">
        <f>MID(Tabla1[[#This Row],[Org 2]],1,2)</f>
        <v>04</v>
      </c>
      <c r="B300" s="28" t="s">
        <v>28</v>
      </c>
      <c r="C300" s="28" t="s">
        <v>29</v>
      </c>
      <c r="D300" s="11" t="str">
        <f>VLOOKUP(C300,Hoja2!B:C,2,FALSE)</f>
        <v>Deuda Pública</v>
      </c>
      <c r="E300" s="12" t="str">
        <f t="shared" si="8"/>
        <v>3</v>
      </c>
      <c r="F300" s="12" t="str">
        <f t="shared" si="9"/>
        <v>35</v>
      </c>
      <c r="G300" s="28" t="s">
        <v>579</v>
      </c>
      <c r="H300" s="29" t="s">
        <v>580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0</v>
      </c>
      <c r="O300" s="30">
        <v>0</v>
      </c>
    </row>
    <row r="301" spans="1:15" x14ac:dyDescent="0.25">
      <c r="A301" s="10" t="str">
        <f>MID(Tabla1[[#This Row],[Org 2]],1,2)</f>
        <v>04</v>
      </c>
      <c r="B301" s="28" t="s">
        <v>28</v>
      </c>
      <c r="C301" s="28" t="s">
        <v>29</v>
      </c>
      <c r="D301" s="11" t="str">
        <f>VLOOKUP(C301,Hoja2!B:C,2,FALSE)</f>
        <v>Deuda Pública</v>
      </c>
      <c r="E301" s="12" t="str">
        <f t="shared" si="8"/>
        <v>9</v>
      </c>
      <c r="F301" s="12" t="str">
        <f t="shared" si="9"/>
        <v>91</v>
      </c>
      <c r="G301" s="28" t="s">
        <v>581</v>
      </c>
      <c r="H301" s="29" t="s">
        <v>582</v>
      </c>
      <c r="I301" s="30">
        <v>15070000</v>
      </c>
      <c r="J301" s="30">
        <v>0</v>
      </c>
      <c r="K301" s="30">
        <v>15070000</v>
      </c>
      <c r="L301" s="30">
        <v>15060091.050000001</v>
      </c>
      <c r="M301" s="30">
        <v>15060091.050000001</v>
      </c>
      <c r="N301" s="30">
        <v>2259612.79</v>
      </c>
      <c r="O301" s="30">
        <v>2259612.79</v>
      </c>
    </row>
    <row r="302" spans="1:15" x14ac:dyDescent="0.25">
      <c r="A302" s="10" t="str">
        <f>MID(Tabla1[[#This Row],[Org 2]],1,2)</f>
        <v>04</v>
      </c>
      <c r="B302" s="28" t="s">
        <v>28</v>
      </c>
      <c r="C302" s="28" t="s">
        <v>30</v>
      </c>
      <c r="D302" s="11" t="str">
        <f>VLOOKUP(C302,Hoja2!B:C,2,FALSE)</f>
        <v>Prevención y Salud Laboral</v>
      </c>
      <c r="E302" s="12" t="str">
        <f t="shared" si="8"/>
        <v>1</v>
      </c>
      <c r="F302" s="12" t="str">
        <f t="shared" si="9"/>
        <v>12</v>
      </c>
      <c r="G302" s="28" t="s">
        <v>414</v>
      </c>
      <c r="H302" s="29" t="s">
        <v>415</v>
      </c>
      <c r="I302" s="30">
        <v>84423</v>
      </c>
      <c r="J302" s="30">
        <v>0</v>
      </c>
      <c r="K302" s="30">
        <v>84423</v>
      </c>
      <c r="L302" s="30">
        <v>84423</v>
      </c>
      <c r="M302" s="30">
        <v>84423</v>
      </c>
      <c r="N302" s="30">
        <v>42624.3</v>
      </c>
      <c r="O302" s="30">
        <v>42624.3</v>
      </c>
    </row>
    <row r="303" spans="1:15" x14ac:dyDescent="0.25">
      <c r="A303" s="10" t="str">
        <f>MID(Tabla1[[#This Row],[Org 2]],1,2)</f>
        <v>04</v>
      </c>
      <c r="B303" s="28" t="s">
        <v>28</v>
      </c>
      <c r="C303" s="28" t="s">
        <v>30</v>
      </c>
      <c r="D303" s="11" t="str">
        <f>VLOOKUP(C303,Hoja2!B:C,2,FALSE)</f>
        <v>Prevención y Salud Laboral</v>
      </c>
      <c r="E303" s="12" t="str">
        <f t="shared" si="8"/>
        <v>1</v>
      </c>
      <c r="F303" s="12" t="str">
        <f t="shared" si="9"/>
        <v>12</v>
      </c>
      <c r="G303" s="28" t="s">
        <v>416</v>
      </c>
      <c r="H303" s="29" t="s">
        <v>417</v>
      </c>
      <c r="I303" s="30">
        <v>44542</v>
      </c>
      <c r="J303" s="30">
        <v>0</v>
      </c>
      <c r="K303" s="30">
        <v>44542</v>
      </c>
      <c r="L303" s="30">
        <v>44542</v>
      </c>
      <c r="M303" s="30">
        <v>44542</v>
      </c>
      <c r="N303" s="30">
        <v>22191.93</v>
      </c>
      <c r="O303" s="30">
        <v>22191.93</v>
      </c>
    </row>
    <row r="304" spans="1:15" x14ac:dyDescent="0.25">
      <c r="A304" s="10" t="str">
        <f>MID(Tabla1[[#This Row],[Org 2]],1,2)</f>
        <v>04</v>
      </c>
      <c r="B304" s="28" t="s">
        <v>28</v>
      </c>
      <c r="C304" s="28" t="s">
        <v>30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12</v>
      </c>
      <c r="G304" s="28" t="s">
        <v>418</v>
      </c>
      <c r="H304" s="29" t="s">
        <v>419</v>
      </c>
      <c r="I304" s="30">
        <v>9639</v>
      </c>
      <c r="J304" s="30">
        <v>0</v>
      </c>
      <c r="K304" s="30">
        <v>9639</v>
      </c>
      <c r="L304" s="30">
        <v>9638</v>
      </c>
      <c r="M304" s="30">
        <v>9638</v>
      </c>
      <c r="N304" s="30">
        <v>4866.5600000000004</v>
      </c>
      <c r="O304" s="30">
        <v>4866.5600000000004</v>
      </c>
    </row>
    <row r="305" spans="1:15" x14ac:dyDescent="0.25">
      <c r="A305" s="10" t="str">
        <f>MID(Tabla1[[#This Row],[Org 2]],1,2)</f>
        <v>04</v>
      </c>
      <c r="B305" s="28" t="s">
        <v>28</v>
      </c>
      <c r="C305" s="28" t="s">
        <v>30</v>
      </c>
      <c r="D305" s="11" t="str">
        <f>VLOOKUP(C305,Hoja2!B:C,2,FALSE)</f>
        <v>Prevención y Salud Laboral</v>
      </c>
      <c r="E305" s="12" t="str">
        <f t="shared" si="8"/>
        <v>1</v>
      </c>
      <c r="F305" s="12" t="str">
        <f t="shared" si="9"/>
        <v>12</v>
      </c>
      <c r="G305" s="28" t="s">
        <v>386</v>
      </c>
      <c r="H305" s="29" t="s">
        <v>387</v>
      </c>
      <c r="I305" s="30">
        <v>29361</v>
      </c>
      <c r="J305" s="30">
        <v>0</v>
      </c>
      <c r="K305" s="30">
        <v>29361</v>
      </c>
      <c r="L305" s="30">
        <v>29360</v>
      </c>
      <c r="M305" s="30">
        <v>29360</v>
      </c>
      <c r="N305" s="30">
        <v>14947.87</v>
      </c>
      <c r="O305" s="30">
        <v>14947.87</v>
      </c>
    </row>
    <row r="306" spans="1:15" x14ac:dyDescent="0.25">
      <c r="A306" s="10" t="str">
        <f>MID(Tabla1[[#This Row],[Org 2]],1,2)</f>
        <v>04</v>
      </c>
      <c r="B306" s="28" t="s">
        <v>28</v>
      </c>
      <c r="C306" s="28" t="s">
        <v>30</v>
      </c>
      <c r="D306" s="11" t="str">
        <f>VLOOKUP(C306,Hoja2!B:C,2,FALSE)</f>
        <v>Prevención y Salud Laboral</v>
      </c>
      <c r="E306" s="12" t="str">
        <f t="shared" si="8"/>
        <v>1</v>
      </c>
      <c r="F306" s="12" t="str">
        <f t="shared" si="9"/>
        <v>12</v>
      </c>
      <c r="G306" s="28" t="s">
        <v>388</v>
      </c>
      <c r="H306" s="29" t="s">
        <v>389</v>
      </c>
      <c r="I306" s="30">
        <v>75444</v>
      </c>
      <c r="J306" s="30">
        <v>0</v>
      </c>
      <c r="K306" s="30">
        <v>75444</v>
      </c>
      <c r="L306" s="30">
        <v>75443</v>
      </c>
      <c r="M306" s="30">
        <v>75443</v>
      </c>
      <c r="N306" s="30">
        <v>37954.78</v>
      </c>
      <c r="O306" s="30">
        <v>37954.78</v>
      </c>
    </row>
    <row r="307" spans="1:15" x14ac:dyDescent="0.25">
      <c r="A307" s="10" t="str">
        <f>MID(Tabla1[[#This Row],[Org 2]],1,2)</f>
        <v>04</v>
      </c>
      <c r="B307" s="28" t="s">
        <v>28</v>
      </c>
      <c r="C307" s="28" t="s">
        <v>30</v>
      </c>
      <c r="D307" s="11" t="str">
        <f>VLOOKUP(C307,Hoja2!B:C,2,FALSE)</f>
        <v>Prevención y Salud Laboral</v>
      </c>
      <c r="E307" s="12" t="str">
        <f t="shared" si="8"/>
        <v>1</v>
      </c>
      <c r="F307" s="12" t="str">
        <f t="shared" si="9"/>
        <v>12</v>
      </c>
      <c r="G307" s="28" t="s">
        <v>390</v>
      </c>
      <c r="H307" s="29" t="s">
        <v>391</v>
      </c>
      <c r="I307" s="30">
        <v>193451</v>
      </c>
      <c r="J307" s="30">
        <v>0</v>
      </c>
      <c r="K307" s="30">
        <v>193451</v>
      </c>
      <c r="L307" s="30">
        <v>193450</v>
      </c>
      <c r="M307" s="30">
        <v>193450</v>
      </c>
      <c r="N307" s="30">
        <v>98282.31</v>
      </c>
      <c r="O307" s="30">
        <v>98282.31</v>
      </c>
    </row>
    <row r="308" spans="1:15" x14ac:dyDescent="0.25">
      <c r="A308" s="10" t="str">
        <f>MID(Tabla1[[#This Row],[Org 2]],1,2)</f>
        <v>04</v>
      </c>
      <c r="B308" s="28" t="s">
        <v>28</v>
      </c>
      <c r="C308" s="28" t="s">
        <v>30</v>
      </c>
      <c r="D308" s="11" t="str">
        <f>VLOOKUP(C308,Hoja2!B:C,2,FALSE)</f>
        <v>Prevención y Salud Laboral</v>
      </c>
      <c r="E308" s="12" t="str">
        <f t="shared" si="8"/>
        <v>1</v>
      </c>
      <c r="F308" s="12" t="str">
        <f t="shared" si="9"/>
        <v>12</v>
      </c>
      <c r="G308" s="28" t="s">
        <v>392</v>
      </c>
      <c r="H308" s="29" t="s">
        <v>393</v>
      </c>
      <c r="I308" s="30">
        <v>15617</v>
      </c>
      <c r="J308" s="30">
        <v>0</v>
      </c>
      <c r="K308" s="30">
        <v>15617</v>
      </c>
      <c r="L308" s="30">
        <v>15576</v>
      </c>
      <c r="M308" s="30">
        <v>15576</v>
      </c>
      <c r="N308" s="30">
        <v>9223.5300000000007</v>
      </c>
      <c r="O308" s="30">
        <v>9223.5300000000007</v>
      </c>
    </row>
    <row r="309" spans="1:15" x14ac:dyDescent="0.25">
      <c r="A309" s="10" t="str">
        <f>MID(Tabla1[[#This Row],[Org 2]],1,2)</f>
        <v>04</v>
      </c>
      <c r="B309" s="28" t="s">
        <v>28</v>
      </c>
      <c r="C309" s="28" t="s">
        <v>30</v>
      </c>
      <c r="D309" s="11" t="str">
        <f>VLOOKUP(C309,Hoja2!B:C,2,FALSE)</f>
        <v>Prevención y Salud Laboral</v>
      </c>
      <c r="E309" s="12" t="str">
        <f t="shared" si="8"/>
        <v>1</v>
      </c>
      <c r="F309" s="12" t="str">
        <f t="shared" si="9"/>
        <v>13</v>
      </c>
      <c r="G309" s="28" t="s">
        <v>430</v>
      </c>
      <c r="H309" s="29" t="s">
        <v>381</v>
      </c>
      <c r="I309" s="30">
        <v>22684</v>
      </c>
      <c r="J309" s="30">
        <v>0</v>
      </c>
      <c r="K309" s="30">
        <v>22684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25">
      <c r="A310" s="10" t="str">
        <f>MID(Tabla1[[#This Row],[Org 2]],1,2)</f>
        <v>04</v>
      </c>
      <c r="B310" s="28" t="s">
        <v>28</v>
      </c>
      <c r="C310" s="28" t="s">
        <v>30</v>
      </c>
      <c r="D310" s="11" t="str">
        <f>VLOOKUP(C310,Hoja2!B:C,2,FALSE)</f>
        <v>Prevención y Salud Laboral</v>
      </c>
      <c r="E310" s="12" t="str">
        <f t="shared" si="8"/>
        <v>1</v>
      </c>
      <c r="F310" s="12" t="str">
        <f t="shared" si="9"/>
        <v>13</v>
      </c>
      <c r="G310" s="28" t="s">
        <v>433</v>
      </c>
      <c r="H310" s="29" t="s">
        <v>434</v>
      </c>
      <c r="I310" s="30">
        <v>26680</v>
      </c>
      <c r="J310" s="30">
        <v>0</v>
      </c>
      <c r="K310" s="30">
        <v>26680</v>
      </c>
      <c r="L310" s="30">
        <v>48.41</v>
      </c>
      <c r="M310" s="30">
        <v>48.41</v>
      </c>
      <c r="N310" s="30">
        <v>48.41</v>
      </c>
      <c r="O310" s="30">
        <v>48.41</v>
      </c>
    </row>
    <row r="311" spans="1:15" x14ac:dyDescent="0.25">
      <c r="A311" s="10" t="str">
        <f>MID(Tabla1[[#This Row],[Org 2]],1,2)</f>
        <v>04</v>
      </c>
      <c r="B311" s="28" t="s">
        <v>28</v>
      </c>
      <c r="C311" s="28" t="s">
        <v>30</v>
      </c>
      <c r="D311" s="11" t="str">
        <f>VLOOKUP(C311,Hoja2!B:C,2,FALSE)</f>
        <v>Prevención y Salud Laboral</v>
      </c>
      <c r="E311" s="12" t="str">
        <f t="shared" si="8"/>
        <v>1</v>
      </c>
      <c r="F311" s="12" t="str">
        <f t="shared" si="9"/>
        <v>13</v>
      </c>
      <c r="G311" s="28" t="s">
        <v>455</v>
      </c>
      <c r="H311" s="29" t="s">
        <v>456</v>
      </c>
      <c r="I311" s="30">
        <v>0</v>
      </c>
      <c r="J311" s="30">
        <v>0</v>
      </c>
      <c r="K311" s="30">
        <v>0</v>
      </c>
      <c r="L311" s="30">
        <v>45.45</v>
      </c>
      <c r="M311" s="30">
        <v>45.45</v>
      </c>
      <c r="N311" s="30">
        <v>45.45</v>
      </c>
      <c r="O311" s="30">
        <v>45.45</v>
      </c>
    </row>
    <row r="312" spans="1:15" x14ac:dyDescent="0.25">
      <c r="A312" s="10" t="str">
        <f>MID(Tabla1[[#This Row],[Org 2]],1,2)</f>
        <v>04</v>
      </c>
      <c r="B312" s="28" t="s">
        <v>28</v>
      </c>
      <c r="C312" s="28" t="s">
        <v>30</v>
      </c>
      <c r="D312" s="11" t="str">
        <f>VLOOKUP(C312,Hoja2!B:C,2,FALSE)</f>
        <v>Prevención y Salud Laboral</v>
      </c>
      <c r="E312" s="12" t="str">
        <f t="shared" si="8"/>
        <v>2</v>
      </c>
      <c r="F312" s="12" t="str">
        <f t="shared" si="9"/>
        <v>21</v>
      </c>
      <c r="G312" s="28" t="s">
        <v>422</v>
      </c>
      <c r="H312" s="29" t="s">
        <v>423</v>
      </c>
      <c r="I312" s="30">
        <v>2030</v>
      </c>
      <c r="J312" s="30">
        <v>0</v>
      </c>
      <c r="K312" s="30">
        <v>2030</v>
      </c>
      <c r="L312" s="30">
        <v>1727.6</v>
      </c>
      <c r="M312" s="30">
        <v>1727.6</v>
      </c>
      <c r="N312" s="30">
        <v>431.27</v>
      </c>
      <c r="O312" s="30">
        <v>431.27</v>
      </c>
    </row>
    <row r="313" spans="1:15" x14ac:dyDescent="0.25">
      <c r="A313" s="10" t="str">
        <f>MID(Tabla1[[#This Row],[Org 2]],1,2)</f>
        <v>04</v>
      </c>
      <c r="B313" s="28" t="s">
        <v>28</v>
      </c>
      <c r="C313" s="28" t="s">
        <v>30</v>
      </c>
      <c r="D313" s="11" t="str">
        <f>VLOOKUP(C313,Hoja2!B:C,2,FALSE)</f>
        <v>Prevención y Salud Laboral</v>
      </c>
      <c r="E313" s="12" t="str">
        <f t="shared" si="8"/>
        <v>2</v>
      </c>
      <c r="F313" s="12" t="str">
        <f t="shared" si="9"/>
        <v>22</v>
      </c>
      <c r="G313" s="28" t="s">
        <v>583</v>
      </c>
      <c r="H313" s="29" t="s">
        <v>584</v>
      </c>
      <c r="I313" s="30">
        <v>2030</v>
      </c>
      <c r="J313" s="30">
        <v>0</v>
      </c>
      <c r="K313" s="30">
        <v>2030</v>
      </c>
      <c r="L313" s="30">
        <v>0</v>
      </c>
      <c r="M313" s="30">
        <v>0</v>
      </c>
      <c r="N313" s="30">
        <v>0</v>
      </c>
      <c r="O313" s="30">
        <v>0</v>
      </c>
    </row>
    <row r="314" spans="1:15" x14ac:dyDescent="0.25">
      <c r="A314" s="10" t="str">
        <f>MID(Tabla1[[#This Row],[Org 2]],1,2)</f>
        <v>04</v>
      </c>
      <c r="B314" s="28" t="s">
        <v>28</v>
      </c>
      <c r="C314" s="28" t="s">
        <v>30</v>
      </c>
      <c r="D314" s="11" t="str">
        <f>VLOOKUP(C314,Hoja2!B:C,2,FALSE)</f>
        <v>Prevención y Salud Laboral</v>
      </c>
      <c r="E314" s="12" t="str">
        <f t="shared" si="8"/>
        <v>2</v>
      </c>
      <c r="F314" s="12" t="str">
        <f t="shared" si="9"/>
        <v>22</v>
      </c>
      <c r="G314" s="28" t="s">
        <v>441</v>
      </c>
      <c r="H314" s="29" t="s">
        <v>442</v>
      </c>
      <c r="I314" s="30">
        <v>812</v>
      </c>
      <c r="J314" s="30">
        <v>0</v>
      </c>
      <c r="K314" s="30">
        <v>812</v>
      </c>
      <c r="L314" s="30">
        <v>0</v>
      </c>
      <c r="M314" s="30">
        <v>0</v>
      </c>
      <c r="N314" s="30">
        <v>0</v>
      </c>
      <c r="O314" s="30">
        <v>0</v>
      </c>
    </row>
    <row r="315" spans="1:15" x14ac:dyDescent="0.25">
      <c r="A315" s="10" t="str">
        <f>MID(Tabla1[[#This Row],[Org 2]],1,2)</f>
        <v>04</v>
      </c>
      <c r="B315" s="28" t="s">
        <v>28</v>
      </c>
      <c r="C315" s="28" t="s">
        <v>30</v>
      </c>
      <c r="D315" s="11" t="str">
        <f>VLOOKUP(C315,Hoja2!B:C,2,FALSE)</f>
        <v>Prevención y Salud Laboral</v>
      </c>
      <c r="E315" s="12" t="str">
        <f t="shared" si="8"/>
        <v>2</v>
      </c>
      <c r="F315" s="12" t="str">
        <f t="shared" si="9"/>
        <v>22</v>
      </c>
      <c r="G315" s="28" t="s">
        <v>585</v>
      </c>
      <c r="H315" s="29" t="s">
        <v>586</v>
      </c>
      <c r="I315" s="30">
        <v>42630</v>
      </c>
      <c r="J315" s="30">
        <v>0</v>
      </c>
      <c r="K315" s="30">
        <v>42630</v>
      </c>
      <c r="L315" s="30">
        <v>38500</v>
      </c>
      <c r="M315" s="30">
        <v>38500</v>
      </c>
      <c r="N315" s="30">
        <v>12572.47</v>
      </c>
      <c r="O315" s="30">
        <v>12572.47</v>
      </c>
    </row>
    <row r="316" spans="1:15" x14ac:dyDescent="0.25">
      <c r="A316" s="10" t="str">
        <f>MID(Tabla1[[#This Row],[Org 2]],1,2)</f>
        <v>04</v>
      </c>
      <c r="B316" s="28" t="s">
        <v>28</v>
      </c>
      <c r="C316" s="28" t="s">
        <v>30</v>
      </c>
      <c r="D316" s="11" t="str">
        <f>VLOOKUP(C316,Hoja2!B:C,2,FALSE)</f>
        <v>Prevención y Salud Laboral</v>
      </c>
      <c r="E316" s="12" t="str">
        <f t="shared" si="8"/>
        <v>2</v>
      </c>
      <c r="F316" s="12" t="str">
        <f t="shared" si="9"/>
        <v>22</v>
      </c>
      <c r="G316" s="28" t="s">
        <v>445</v>
      </c>
      <c r="H316" s="29" t="s">
        <v>446</v>
      </c>
      <c r="I316" s="30">
        <v>508</v>
      </c>
      <c r="J316" s="30">
        <v>0</v>
      </c>
      <c r="K316" s="30">
        <v>508</v>
      </c>
      <c r="L316" s="30">
        <v>4020</v>
      </c>
      <c r="M316" s="30">
        <v>4020</v>
      </c>
      <c r="N316" s="30">
        <v>2816.85</v>
      </c>
      <c r="O316" s="30">
        <v>2816.85</v>
      </c>
    </row>
    <row r="317" spans="1:15" x14ac:dyDescent="0.25">
      <c r="A317" s="10" t="str">
        <f>MID(Tabla1[[#This Row],[Org 2]],1,2)</f>
        <v>04</v>
      </c>
      <c r="B317" s="28" t="s">
        <v>28</v>
      </c>
      <c r="C317" s="28" t="s">
        <v>30</v>
      </c>
      <c r="D317" s="11" t="str">
        <f>VLOOKUP(C317,Hoja2!B:C,2,FALSE)</f>
        <v>Prevención y Salud Laboral</v>
      </c>
      <c r="E317" s="12" t="str">
        <f t="shared" si="8"/>
        <v>2</v>
      </c>
      <c r="F317" s="12" t="str">
        <f t="shared" si="9"/>
        <v>22</v>
      </c>
      <c r="G317" s="28" t="s">
        <v>469</v>
      </c>
      <c r="H317" s="29" t="s">
        <v>470</v>
      </c>
      <c r="I317" s="30">
        <v>0</v>
      </c>
      <c r="J317" s="30">
        <v>0</v>
      </c>
      <c r="K317" s="30">
        <v>0</v>
      </c>
      <c r="L317" s="30">
        <v>156.80000000000001</v>
      </c>
      <c r="M317" s="30">
        <v>156.80000000000001</v>
      </c>
      <c r="N317" s="30">
        <v>156.80000000000001</v>
      </c>
      <c r="O317" s="30">
        <v>156.80000000000001</v>
      </c>
    </row>
    <row r="318" spans="1:15" x14ac:dyDescent="0.25">
      <c r="A318" s="10" t="str">
        <f>MID(Tabla1[[#This Row],[Org 2]],1,2)</f>
        <v>04</v>
      </c>
      <c r="B318" s="28" t="s">
        <v>28</v>
      </c>
      <c r="C318" s="28" t="s">
        <v>30</v>
      </c>
      <c r="D318" s="11" t="str">
        <f>VLOOKUP(C318,Hoja2!B:C,2,FALSE)</f>
        <v>Prevención y Salud Laboral</v>
      </c>
      <c r="E318" s="12" t="str">
        <f t="shared" si="8"/>
        <v>2</v>
      </c>
      <c r="F318" s="12" t="str">
        <f t="shared" si="9"/>
        <v>22</v>
      </c>
      <c r="G318" s="28" t="s">
        <v>459</v>
      </c>
      <c r="H318" s="29" t="s">
        <v>460</v>
      </c>
      <c r="I318" s="30">
        <v>34138</v>
      </c>
      <c r="J318" s="30">
        <v>0</v>
      </c>
      <c r="K318" s="30">
        <v>34138</v>
      </c>
      <c r="L318" s="30">
        <v>55114.239999999998</v>
      </c>
      <c r="M318" s="30">
        <v>47895.49</v>
      </c>
      <c r="N318" s="30">
        <v>7528.43</v>
      </c>
      <c r="O318" s="30">
        <v>7528.43</v>
      </c>
    </row>
    <row r="319" spans="1:15" x14ac:dyDescent="0.25">
      <c r="A319" s="10" t="str">
        <f>MID(Tabla1[[#This Row],[Org 2]],1,2)</f>
        <v>04</v>
      </c>
      <c r="B319" s="28" t="s">
        <v>28</v>
      </c>
      <c r="C319" s="28" t="s">
        <v>30</v>
      </c>
      <c r="D319" s="11" t="str">
        <f>VLOOKUP(C319,Hoja2!B:C,2,FALSE)</f>
        <v>Prevención y Salud Laboral</v>
      </c>
      <c r="E319" s="12" t="str">
        <f t="shared" si="8"/>
        <v>2</v>
      </c>
      <c r="F319" s="12" t="str">
        <f t="shared" si="9"/>
        <v>22</v>
      </c>
      <c r="G319" s="28" t="s">
        <v>426</v>
      </c>
      <c r="H319" s="29" t="s">
        <v>427</v>
      </c>
      <c r="I319" s="30">
        <v>28120</v>
      </c>
      <c r="J319" s="30">
        <v>0</v>
      </c>
      <c r="K319" s="30">
        <v>28120</v>
      </c>
      <c r="L319" s="30">
        <v>4100</v>
      </c>
      <c r="M319" s="30">
        <v>4100</v>
      </c>
      <c r="N319" s="30">
        <v>337.15</v>
      </c>
      <c r="O319" s="30">
        <v>337.15</v>
      </c>
    </row>
    <row r="320" spans="1:15" x14ac:dyDescent="0.25">
      <c r="A320" s="10" t="str">
        <f>MID(Tabla1[[#This Row],[Org 2]],1,2)</f>
        <v>04</v>
      </c>
      <c r="B320" s="28" t="s">
        <v>28</v>
      </c>
      <c r="C320" s="28" t="s">
        <v>30</v>
      </c>
      <c r="D320" s="11" t="str">
        <f>VLOOKUP(C320,Hoja2!B:C,2,FALSE)</f>
        <v>Prevención y Salud Laboral</v>
      </c>
      <c r="E320" s="12" t="str">
        <f t="shared" si="8"/>
        <v>6</v>
      </c>
      <c r="F320" s="12" t="str">
        <f t="shared" si="9"/>
        <v>62</v>
      </c>
      <c r="G320" s="28" t="s">
        <v>493</v>
      </c>
      <c r="H320" s="29" t="s">
        <v>494</v>
      </c>
      <c r="I320" s="30">
        <v>3500</v>
      </c>
      <c r="J320" s="30">
        <v>0</v>
      </c>
      <c r="K320" s="30">
        <v>3500</v>
      </c>
      <c r="L320" s="30">
        <v>3496.9</v>
      </c>
      <c r="M320" s="30">
        <v>3496.9</v>
      </c>
      <c r="N320" s="30">
        <v>3496.9</v>
      </c>
      <c r="O320" s="30">
        <v>3496.9</v>
      </c>
    </row>
    <row r="321" spans="1:15" x14ac:dyDescent="0.25">
      <c r="A321" s="10" t="str">
        <f>MID(Tabla1[[#This Row],[Org 2]],1,2)</f>
        <v>04</v>
      </c>
      <c r="B321" s="28" t="s">
        <v>28</v>
      </c>
      <c r="C321" s="28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28" t="s">
        <v>414</v>
      </c>
      <c r="H321" s="29" t="s">
        <v>415</v>
      </c>
      <c r="I321" s="30">
        <v>50654</v>
      </c>
      <c r="J321" s="30">
        <v>0</v>
      </c>
      <c r="K321" s="30">
        <v>50654</v>
      </c>
      <c r="L321" s="30">
        <v>33769</v>
      </c>
      <c r="M321" s="30">
        <v>33769</v>
      </c>
      <c r="N321" s="30">
        <v>14075.57</v>
      </c>
      <c r="O321" s="30">
        <v>14075.57</v>
      </c>
    </row>
    <row r="322" spans="1:15" x14ac:dyDescent="0.25">
      <c r="A322" s="10" t="str">
        <f>MID(Tabla1[[#This Row],[Org 2]],1,2)</f>
        <v>04</v>
      </c>
      <c r="B322" s="28" t="s">
        <v>28</v>
      </c>
      <c r="C322" s="28" t="s">
        <v>32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12</v>
      </c>
      <c r="G322" s="28" t="s">
        <v>416</v>
      </c>
      <c r="H322" s="29" t="s">
        <v>417</v>
      </c>
      <c r="I322" s="30">
        <v>59390</v>
      </c>
      <c r="J322" s="30">
        <v>0</v>
      </c>
      <c r="K322" s="30">
        <v>59390</v>
      </c>
      <c r="L322" s="30">
        <v>59389</v>
      </c>
      <c r="M322" s="30">
        <v>59389</v>
      </c>
      <c r="N322" s="30">
        <v>29354.06</v>
      </c>
      <c r="O322" s="30">
        <v>29354.06</v>
      </c>
    </row>
    <row r="323" spans="1:15" x14ac:dyDescent="0.25">
      <c r="A323" s="10" t="str">
        <f>MID(Tabla1[[#This Row],[Org 2]],1,2)</f>
        <v>04</v>
      </c>
      <c r="B323" s="28" t="s">
        <v>28</v>
      </c>
      <c r="C323" s="28" t="s">
        <v>32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12</v>
      </c>
      <c r="G323" s="28" t="s">
        <v>384</v>
      </c>
      <c r="H323" s="29" t="s">
        <v>385</v>
      </c>
      <c r="I323" s="30">
        <v>113717</v>
      </c>
      <c r="J323" s="30">
        <v>0</v>
      </c>
      <c r="K323" s="30">
        <v>113717</v>
      </c>
      <c r="L323" s="30">
        <v>105215</v>
      </c>
      <c r="M323" s="30">
        <v>105215</v>
      </c>
      <c r="N323" s="30">
        <v>51809.75</v>
      </c>
      <c r="O323" s="30">
        <v>51809.75</v>
      </c>
    </row>
    <row r="324" spans="1:15" x14ac:dyDescent="0.25">
      <c r="A324" s="10" t="str">
        <f>MID(Tabla1[[#This Row],[Org 2]],1,2)</f>
        <v>04</v>
      </c>
      <c r="B324" s="28" t="s">
        <v>28</v>
      </c>
      <c r="C324" s="28" t="s">
        <v>32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12</v>
      </c>
      <c r="G324" s="28" t="s">
        <v>418</v>
      </c>
      <c r="H324" s="29" t="s">
        <v>419</v>
      </c>
      <c r="I324" s="30">
        <v>86749</v>
      </c>
      <c r="J324" s="30">
        <v>0</v>
      </c>
      <c r="K324" s="30">
        <v>86749</v>
      </c>
      <c r="L324" s="30">
        <v>77110</v>
      </c>
      <c r="M324" s="30">
        <v>77110</v>
      </c>
      <c r="N324" s="30">
        <v>32752.2</v>
      </c>
      <c r="O324" s="30">
        <v>32752.2</v>
      </c>
    </row>
    <row r="325" spans="1:15" x14ac:dyDescent="0.25">
      <c r="A325" s="10" t="str">
        <f>MID(Tabla1[[#This Row],[Org 2]],1,2)</f>
        <v>04</v>
      </c>
      <c r="B325" s="28" t="s">
        <v>28</v>
      </c>
      <c r="C325" s="28" t="s">
        <v>32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12</v>
      </c>
      <c r="G325" s="28" t="s">
        <v>386</v>
      </c>
      <c r="H325" s="29" t="s">
        <v>387</v>
      </c>
      <c r="I325" s="30">
        <v>73163</v>
      </c>
      <c r="J325" s="30">
        <v>0</v>
      </c>
      <c r="K325" s="30">
        <v>73163</v>
      </c>
      <c r="L325" s="30">
        <v>73162</v>
      </c>
      <c r="M325" s="30">
        <v>73162</v>
      </c>
      <c r="N325" s="30">
        <v>34155.199999999997</v>
      </c>
      <c r="O325" s="30">
        <v>34155.199999999997</v>
      </c>
    </row>
    <row r="326" spans="1:15" x14ac:dyDescent="0.25">
      <c r="A326" s="10" t="str">
        <f>MID(Tabla1[[#This Row],[Org 2]],1,2)</f>
        <v>04</v>
      </c>
      <c r="B326" s="28" t="s">
        <v>28</v>
      </c>
      <c r="C326" s="28" t="s">
        <v>32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12</v>
      </c>
      <c r="G326" s="28" t="s">
        <v>388</v>
      </c>
      <c r="H326" s="29" t="s">
        <v>389</v>
      </c>
      <c r="I326" s="30">
        <v>186583</v>
      </c>
      <c r="J326" s="30">
        <v>0</v>
      </c>
      <c r="K326" s="30">
        <v>186583</v>
      </c>
      <c r="L326" s="30">
        <v>167982</v>
      </c>
      <c r="M326" s="30">
        <v>167982</v>
      </c>
      <c r="N326" s="30">
        <v>77839.61</v>
      </c>
      <c r="O326" s="30">
        <v>77839.61</v>
      </c>
    </row>
    <row r="327" spans="1:15" x14ac:dyDescent="0.25">
      <c r="A327" s="10" t="str">
        <f>MID(Tabla1[[#This Row],[Org 2]],1,2)</f>
        <v>04</v>
      </c>
      <c r="B327" s="28" t="s">
        <v>28</v>
      </c>
      <c r="C327" s="28" t="s">
        <v>32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12</v>
      </c>
      <c r="G327" s="28" t="s">
        <v>390</v>
      </c>
      <c r="H327" s="29" t="s">
        <v>391</v>
      </c>
      <c r="I327" s="30">
        <v>441074</v>
      </c>
      <c r="J327" s="30">
        <v>0</v>
      </c>
      <c r="K327" s="30">
        <v>441074</v>
      </c>
      <c r="L327" s="30">
        <v>395976</v>
      </c>
      <c r="M327" s="30">
        <v>395976</v>
      </c>
      <c r="N327" s="30">
        <v>208122.85</v>
      </c>
      <c r="O327" s="30">
        <v>208122.85</v>
      </c>
    </row>
    <row r="328" spans="1:15" x14ac:dyDescent="0.25">
      <c r="A328" s="10" t="str">
        <f>MID(Tabla1[[#This Row],[Org 2]],1,2)</f>
        <v>04</v>
      </c>
      <c r="B328" s="28" t="s">
        <v>28</v>
      </c>
      <c r="C328" s="28" t="s">
        <v>32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12</v>
      </c>
      <c r="G328" s="28" t="s">
        <v>392</v>
      </c>
      <c r="H328" s="29" t="s">
        <v>393</v>
      </c>
      <c r="I328" s="30">
        <v>35790</v>
      </c>
      <c r="J328" s="30">
        <v>0</v>
      </c>
      <c r="K328" s="30">
        <v>35790</v>
      </c>
      <c r="L328" s="30">
        <v>35744.31</v>
      </c>
      <c r="M328" s="30">
        <v>35744.31</v>
      </c>
      <c r="N328" s="30">
        <v>19677.53</v>
      </c>
      <c r="O328" s="30">
        <v>19677.53</v>
      </c>
    </row>
    <row r="329" spans="1:15" x14ac:dyDescent="0.25">
      <c r="A329" s="10" t="str">
        <f>MID(Tabla1[[#This Row],[Org 2]],1,2)</f>
        <v>04</v>
      </c>
      <c r="B329" s="28" t="s">
        <v>28</v>
      </c>
      <c r="C329" s="28" t="s">
        <v>32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14</v>
      </c>
      <c r="G329" s="28" t="s">
        <v>587</v>
      </c>
      <c r="H329" s="29" t="s">
        <v>588</v>
      </c>
      <c r="I329" s="30">
        <v>49160</v>
      </c>
      <c r="J329" s="30">
        <v>288840</v>
      </c>
      <c r="K329" s="30">
        <v>338000</v>
      </c>
      <c r="L329" s="30">
        <v>224202</v>
      </c>
      <c r="M329" s="30">
        <v>224202</v>
      </c>
      <c r="N329" s="30">
        <v>219775.65</v>
      </c>
      <c r="O329" s="30">
        <v>219775.65</v>
      </c>
    </row>
    <row r="330" spans="1:15" x14ac:dyDescent="0.25">
      <c r="A330" s="10" t="str">
        <f>MID(Tabla1[[#This Row],[Org 2]],1,2)</f>
        <v>04</v>
      </c>
      <c r="B330" s="28" t="s">
        <v>28</v>
      </c>
      <c r="C330" s="28" t="s">
        <v>32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15</v>
      </c>
      <c r="G330" s="28" t="s">
        <v>589</v>
      </c>
      <c r="H330" s="29" t="s">
        <v>590</v>
      </c>
      <c r="I330" s="30">
        <v>313325</v>
      </c>
      <c r="J330" s="30">
        <v>0</v>
      </c>
      <c r="K330" s="30">
        <v>313325</v>
      </c>
      <c r="L330" s="30">
        <v>227245.11</v>
      </c>
      <c r="M330" s="30">
        <v>227245.11</v>
      </c>
      <c r="N330" s="30">
        <v>227245.11</v>
      </c>
      <c r="O330" s="30">
        <v>227245.11</v>
      </c>
    </row>
    <row r="331" spans="1:15" x14ac:dyDescent="0.25">
      <c r="A331" s="10" t="str">
        <f>MID(Tabla1[[#This Row],[Org 2]],1,2)</f>
        <v>04</v>
      </c>
      <c r="B331" s="28" t="s">
        <v>28</v>
      </c>
      <c r="C331" s="28" t="s">
        <v>32</v>
      </c>
      <c r="D331" s="11" t="str">
        <f>VLOOKUP(C331,Hoja2!B:C,2,FALSE)</f>
        <v>Gestión de Recursos Humanos</v>
      </c>
      <c r="E331" s="12" t="str">
        <f t="shared" si="10"/>
        <v>1</v>
      </c>
      <c r="F331" s="12" t="str">
        <f t="shared" si="11"/>
        <v>15</v>
      </c>
      <c r="G331" s="28" t="s">
        <v>435</v>
      </c>
      <c r="H331" s="29" t="s">
        <v>436</v>
      </c>
      <c r="I331" s="30">
        <v>10000</v>
      </c>
      <c r="J331" s="30">
        <v>0</v>
      </c>
      <c r="K331" s="30">
        <v>10000</v>
      </c>
      <c r="L331" s="30">
        <v>6565.62</v>
      </c>
      <c r="M331" s="30">
        <v>6565.62</v>
      </c>
      <c r="N331" s="30">
        <v>6565.62</v>
      </c>
      <c r="O331" s="30">
        <v>6565.62</v>
      </c>
    </row>
    <row r="332" spans="1:15" x14ac:dyDescent="0.25">
      <c r="A332" s="10" t="str">
        <f>MID(Tabla1[[#This Row],[Org 2]],1,2)</f>
        <v>04</v>
      </c>
      <c r="B332" s="28" t="s">
        <v>28</v>
      </c>
      <c r="C332" s="28" t="s">
        <v>32</v>
      </c>
      <c r="D332" s="11" t="str">
        <f>VLOOKUP(C332,Hoja2!B:C,2,FALSE)</f>
        <v>Gestión de Recursos Humanos</v>
      </c>
      <c r="E332" s="12" t="str">
        <f t="shared" si="10"/>
        <v>1</v>
      </c>
      <c r="F332" s="12" t="str">
        <f t="shared" si="11"/>
        <v>16</v>
      </c>
      <c r="G332" s="28" t="s">
        <v>591</v>
      </c>
      <c r="H332" s="29" t="s">
        <v>592</v>
      </c>
      <c r="I332" s="30">
        <v>23603976</v>
      </c>
      <c r="J332" s="30">
        <v>139690.44</v>
      </c>
      <c r="K332" s="30">
        <v>23743666.440000001</v>
      </c>
      <c r="L332" s="30">
        <v>11624726.73</v>
      </c>
      <c r="M332" s="30">
        <v>11624726.73</v>
      </c>
      <c r="N332" s="30">
        <v>11624726.73</v>
      </c>
      <c r="O332" s="30">
        <v>11622967.560000001</v>
      </c>
    </row>
    <row r="333" spans="1:15" x14ac:dyDescent="0.25">
      <c r="A333" s="10" t="str">
        <f>MID(Tabla1[[#This Row],[Org 2]],1,2)</f>
        <v>04</v>
      </c>
      <c r="B333" s="28" t="s">
        <v>28</v>
      </c>
      <c r="C333" s="28" t="s">
        <v>32</v>
      </c>
      <c r="D333" s="11" t="str">
        <f>VLOOKUP(C333,Hoja2!B:C,2,FALSE)</f>
        <v>Gestión de Recursos Humanos</v>
      </c>
      <c r="E333" s="12" t="str">
        <f t="shared" si="10"/>
        <v>1</v>
      </c>
      <c r="F333" s="12" t="str">
        <f t="shared" si="11"/>
        <v>16</v>
      </c>
      <c r="G333" s="28" t="s">
        <v>593</v>
      </c>
      <c r="H333" s="29" t="s">
        <v>594</v>
      </c>
      <c r="I333" s="30">
        <v>1000</v>
      </c>
      <c r="J333" s="30">
        <v>0</v>
      </c>
      <c r="K333" s="30">
        <v>1000</v>
      </c>
      <c r="L333" s="30">
        <v>0</v>
      </c>
      <c r="M333" s="30">
        <v>0</v>
      </c>
      <c r="N333" s="30">
        <v>0</v>
      </c>
      <c r="O333" s="30">
        <v>0</v>
      </c>
    </row>
    <row r="334" spans="1:15" x14ac:dyDescent="0.25">
      <c r="A334" s="10" t="str">
        <f>MID(Tabla1[[#This Row],[Org 2]],1,2)</f>
        <v>04</v>
      </c>
      <c r="B334" s="28" t="s">
        <v>28</v>
      </c>
      <c r="C334" s="28" t="s">
        <v>32</v>
      </c>
      <c r="D334" s="11" t="str">
        <f>VLOOKUP(C334,Hoja2!B:C,2,FALSE)</f>
        <v>Gestión de Recursos Humanos</v>
      </c>
      <c r="E334" s="12" t="str">
        <f t="shared" si="10"/>
        <v>1</v>
      </c>
      <c r="F334" s="12" t="str">
        <f t="shared" si="11"/>
        <v>16</v>
      </c>
      <c r="G334" s="28" t="s">
        <v>595</v>
      </c>
      <c r="H334" s="29" t="s">
        <v>596</v>
      </c>
      <c r="I334" s="30">
        <v>1000</v>
      </c>
      <c r="J334" s="30">
        <v>0</v>
      </c>
      <c r="K334" s="30">
        <v>1000</v>
      </c>
      <c r="L334" s="30">
        <v>361.9</v>
      </c>
      <c r="M334" s="30">
        <v>361.9</v>
      </c>
      <c r="N334" s="30">
        <v>361.9</v>
      </c>
      <c r="O334" s="30">
        <v>361.9</v>
      </c>
    </row>
    <row r="335" spans="1:15" x14ac:dyDescent="0.25">
      <c r="A335" s="10" t="str">
        <f>MID(Tabla1[[#This Row],[Org 2]],1,2)</f>
        <v>04</v>
      </c>
      <c r="B335" s="28" t="s">
        <v>28</v>
      </c>
      <c r="C335" s="28" t="s">
        <v>32</v>
      </c>
      <c r="D335" s="11" t="str">
        <f>VLOOKUP(C335,Hoja2!B:C,2,FALSE)</f>
        <v>Gestión de Recursos Humanos</v>
      </c>
      <c r="E335" s="12" t="str">
        <f t="shared" si="10"/>
        <v>1</v>
      </c>
      <c r="F335" s="12" t="str">
        <f t="shared" si="11"/>
        <v>16</v>
      </c>
      <c r="G335" s="28" t="s">
        <v>597</v>
      </c>
      <c r="H335" s="29" t="s">
        <v>598</v>
      </c>
      <c r="I335" s="30">
        <v>98760</v>
      </c>
      <c r="J335" s="30">
        <v>0</v>
      </c>
      <c r="K335" s="30">
        <v>98760</v>
      </c>
      <c r="L335" s="30">
        <v>0</v>
      </c>
      <c r="M335" s="30">
        <v>0</v>
      </c>
      <c r="N335" s="30">
        <v>0</v>
      </c>
      <c r="O335" s="30">
        <v>0</v>
      </c>
    </row>
    <row r="336" spans="1:15" x14ac:dyDescent="0.25">
      <c r="A336" s="10" t="str">
        <f>MID(Tabla1[[#This Row],[Org 2]],1,2)</f>
        <v>04</v>
      </c>
      <c r="B336" s="28" t="s">
        <v>28</v>
      </c>
      <c r="C336" s="28" t="s">
        <v>32</v>
      </c>
      <c r="D336" s="11" t="str">
        <f>VLOOKUP(C336,Hoja2!B:C,2,FALSE)</f>
        <v>Gestión de Recursos Humanos</v>
      </c>
      <c r="E336" s="12" t="str">
        <f t="shared" si="10"/>
        <v>1</v>
      </c>
      <c r="F336" s="12" t="str">
        <f t="shared" si="11"/>
        <v>16</v>
      </c>
      <c r="G336" s="28" t="s">
        <v>599</v>
      </c>
      <c r="H336" s="29" t="s">
        <v>600</v>
      </c>
      <c r="I336" s="30">
        <v>599300</v>
      </c>
      <c r="J336" s="30">
        <v>0</v>
      </c>
      <c r="K336" s="30">
        <v>599300</v>
      </c>
      <c r="L336" s="30">
        <v>92832.87</v>
      </c>
      <c r="M336" s="30">
        <v>92832.87</v>
      </c>
      <c r="N336" s="30">
        <v>57900.87</v>
      </c>
      <c r="O336" s="30">
        <v>57900.87</v>
      </c>
    </row>
    <row r="337" spans="1:15" x14ac:dyDescent="0.25">
      <c r="A337" s="10" t="str">
        <f>MID(Tabla1[[#This Row],[Org 2]],1,2)</f>
        <v>04</v>
      </c>
      <c r="B337" s="28" t="s">
        <v>28</v>
      </c>
      <c r="C337" s="28" t="s">
        <v>32</v>
      </c>
      <c r="D337" s="11" t="str">
        <f>VLOOKUP(C337,Hoja2!B:C,2,FALSE)</f>
        <v>Gestión de Recursos Humanos</v>
      </c>
      <c r="E337" s="12" t="str">
        <f t="shared" si="10"/>
        <v>1</v>
      </c>
      <c r="F337" s="12" t="str">
        <f t="shared" si="11"/>
        <v>16</v>
      </c>
      <c r="G337" s="28" t="s">
        <v>601</v>
      </c>
      <c r="H337" s="29" t="s">
        <v>602</v>
      </c>
      <c r="I337" s="30">
        <v>349500</v>
      </c>
      <c r="J337" s="30">
        <v>0</v>
      </c>
      <c r="K337" s="30">
        <v>349500</v>
      </c>
      <c r="L337" s="30">
        <v>160091.51</v>
      </c>
      <c r="M337" s="30">
        <v>160091.49</v>
      </c>
      <c r="N337" s="30">
        <v>0</v>
      </c>
      <c r="O337" s="30">
        <v>0</v>
      </c>
    </row>
    <row r="338" spans="1:15" x14ac:dyDescent="0.25">
      <c r="A338" s="10" t="str">
        <f>MID(Tabla1[[#This Row],[Org 2]],1,2)</f>
        <v>04</v>
      </c>
      <c r="B338" s="28" t="s">
        <v>28</v>
      </c>
      <c r="C338" s="28" t="s">
        <v>32</v>
      </c>
      <c r="D338" s="11" t="str">
        <f>VLOOKUP(C338,Hoja2!B:C,2,FALSE)</f>
        <v>Gestión de Recursos Humanos</v>
      </c>
      <c r="E338" s="12" t="str">
        <f t="shared" si="10"/>
        <v>2</v>
      </c>
      <c r="F338" s="12" t="str">
        <f t="shared" si="11"/>
        <v>20</v>
      </c>
      <c r="G338" s="28" t="s">
        <v>420</v>
      </c>
      <c r="H338" s="29" t="s">
        <v>421</v>
      </c>
      <c r="I338" s="30">
        <v>2000</v>
      </c>
      <c r="J338" s="30">
        <v>0</v>
      </c>
      <c r="K338" s="30">
        <v>2000</v>
      </c>
      <c r="L338" s="30">
        <v>1700</v>
      </c>
      <c r="M338" s="30">
        <v>1700</v>
      </c>
      <c r="N338" s="30">
        <v>353.92</v>
      </c>
      <c r="O338" s="30">
        <v>353.92</v>
      </c>
    </row>
    <row r="339" spans="1:15" x14ac:dyDescent="0.25">
      <c r="A339" s="10" t="str">
        <f>MID(Tabla1[[#This Row],[Org 2]],1,2)</f>
        <v>04</v>
      </c>
      <c r="B339" s="28" t="s">
        <v>28</v>
      </c>
      <c r="C339" s="28" t="s">
        <v>32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21</v>
      </c>
      <c r="G339" s="28" t="s">
        <v>422</v>
      </c>
      <c r="H339" s="29" t="s">
        <v>423</v>
      </c>
      <c r="I339" s="30">
        <v>3000</v>
      </c>
      <c r="J339" s="30">
        <v>0</v>
      </c>
      <c r="K339" s="30">
        <v>3000</v>
      </c>
      <c r="L339" s="30">
        <v>2500</v>
      </c>
      <c r="M339" s="30">
        <v>2500</v>
      </c>
      <c r="N339" s="30">
        <v>1745.5</v>
      </c>
      <c r="O339" s="30">
        <v>1745.5</v>
      </c>
    </row>
    <row r="340" spans="1:15" x14ac:dyDescent="0.25">
      <c r="A340" s="10" t="str">
        <f>MID(Tabla1[[#This Row],[Org 2]],1,2)</f>
        <v>04</v>
      </c>
      <c r="B340" s="28" t="s">
        <v>28</v>
      </c>
      <c r="C340" s="28" t="s">
        <v>32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22</v>
      </c>
      <c r="G340" s="28" t="s">
        <v>447</v>
      </c>
      <c r="H340" s="29" t="s">
        <v>448</v>
      </c>
      <c r="I340" s="30">
        <v>5000</v>
      </c>
      <c r="J340" s="30">
        <v>0</v>
      </c>
      <c r="K340" s="30">
        <v>5000</v>
      </c>
      <c r="L340" s="30">
        <v>710.4</v>
      </c>
      <c r="M340" s="30">
        <v>710.4</v>
      </c>
      <c r="N340" s="30">
        <v>710.4</v>
      </c>
      <c r="O340" s="30">
        <v>710.4</v>
      </c>
    </row>
    <row r="341" spans="1:15" x14ac:dyDescent="0.25">
      <c r="A341" s="10" t="str">
        <f>MID(Tabla1[[#This Row],[Org 2]],1,2)</f>
        <v>04</v>
      </c>
      <c r="B341" s="28" t="s">
        <v>28</v>
      </c>
      <c r="C341" s="28" t="s">
        <v>32</v>
      </c>
      <c r="D341" s="11" t="str">
        <f>VLOOKUP(C341,Hoja2!B:C,2,FALSE)</f>
        <v>Gestión de Recursos Humanos</v>
      </c>
      <c r="E341" s="12" t="str">
        <f t="shared" si="10"/>
        <v>2</v>
      </c>
      <c r="F341" s="12" t="str">
        <f t="shared" si="11"/>
        <v>22</v>
      </c>
      <c r="G341" s="28" t="s">
        <v>424</v>
      </c>
      <c r="H341" s="29" t="s">
        <v>425</v>
      </c>
      <c r="I341" s="30">
        <v>0</v>
      </c>
      <c r="J341" s="30">
        <v>0</v>
      </c>
      <c r="K341" s="30">
        <v>0</v>
      </c>
      <c r="L341" s="30">
        <v>1021.93</v>
      </c>
      <c r="M341" s="30">
        <v>1021.93</v>
      </c>
      <c r="N341" s="30">
        <v>0</v>
      </c>
      <c r="O341" s="30">
        <v>0</v>
      </c>
    </row>
    <row r="342" spans="1:15" x14ac:dyDescent="0.25">
      <c r="A342" s="10" t="str">
        <f>MID(Tabla1[[#This Row],[Org 2]],1,2)</f>
        <v>04</v>
      </c>
      <c r="B342" s="28" t="s">
        <v>28</v>
      </c>
      <c r="C342" s="28" t="s">
        <v>32</v>
      </c>
      <c r="D342" s="11" t="str">
        <f>VLOOKUP(C342,Hoja2!B:C,2,FALSE)</f>
        <v>Gestión de Recursos Humanos</v>
      </c>
      <c r="E342" s="12" t="str">
        <f t="shared" si="10"/>
        <v>2</v>
      </c>
      <c r="F342" s="12" t="str">
        <f t="shared" si="11"/>
        <v>22</v>
      </c>
      <c r="G342" s="28" t="s">
        <v>603</v>
      </c>
      <c r="H342" s="29" t="s">
        <v>604</v>
      </c>
      <c r="I342" s="30">
        <v>50000</v>
      </c>
      <c r="J342" s="30">
        <v>0</v>
      </c>
      <c r="K342" s="30">
        <v>50000</v>
      </c>
      <c r="L342" s="30">
        <v>13474.95</v>
      </c>
      <c r="M342" s="30">
        <v>13474.95</v>
      </c>
      <c r="N342" s="30">
        <v>12652.15</v>
      </c>
      <c r="O342" s="30">
        <v>12652.15</v>
      </c>
    </row>
    <row r="343" spans="1:15" x14ac:dyDescent="0.25">
      <c r="A343" s="10" t="str">
        <f>MID(Tabla1[[#This Row],[Org 2]],1,2)</f>
        <v>04</v>
      </c>
      <c r="B343" s="28" t="s">
        <v>28</v>
      </c>
      <c r="C343" s="28" t="s">
        <v>32</v>
      </c>
      <c r="D343" s="11" t="str">
        <f>VLOOKUP(C343,Hoja2!B:C,2,FALSE)</f>
        <v>Gestión de Recursos Humanos</v>
      </c>
      <c r="E343" s="12" t="str">
        <f t="shared" si="10"/>
        <v>2</v>
      </c>
      <c r="F343" s="12" t="str">
        <f t="shared" si="11"/>
        <v>22</v>
      </c>
      <c r="G343" s="28" t="s">
        <v>451</v>
      </c>
      <c r="H343" s="29" t="s">
        <v>452</v>
      </c>
      <c r="I343" s="30">
        <v>2100</v>
      </c>
      <c r="J343" s="30">
        <v>0</v>
      </c>
      <c r="K343" s="30">
        <v>2100</v>
      </c>
      <c r="L343" s="30">
        <v>22.91</v>
      </c>
      <c r="M343" s="30">
        <v>22.91</v>
      </c>
      <c r="N343" s="30">
        <v>22.91</v>
      </c>
      <c r="O343" s="30">
        <v>22.91</v>
      </c>
    </row>
    <row r="344" spans="1:15" x14ac:dyDescent="0.25">
      <c r="A344" s="10" t="str">
        <f>MID(Tabla1[[#This Row],[Org 2]],1,2)</f>
        <v>04</v>
      </c>
      <c r="B344" s="28" t="s">
        <v>28</v>
      </c>
      <c r="C344" s="28" t="s">
        <v>32</v>
      </c>
      <c r="D344" s="11" t="str">
        <f>VLOOKUP(C344,Hoja2!B:C,2,FALSE)</f>
        <v>Gestión de Recursos Humanos</v>
      </c>
      <c r="E344" s="12" t="str">
        <f t="shared" si="10"/>
        <v>2</v>
      </c>
      <c r="F344" s="12" t="str">
        <f t="shared" si="11"/>
        <v>22</v>
      </c>
      <c r="G344" s="28" t="s">
        <v>426</v>
      </c>
      <c r="H344" s="29" t="s">
        <v>427</v>
      </c>
      <c r="I344" s="30">
        <v>20000</v>
      </c>
      <c r="J344" s="30">
        <v>0</v>
      </c>
      <c r="K344" s="30">
        <v>20000</v>
      </c>
      <c r="L344" s="30">
        <v>3368.36</v>
      </c>
      <c r="M344" s="30">
        <v>3368.36</v>
      </c>
      <c r="N344" s="30">
        <v>1355.2</v>
      </c>
      <c r="O344" s="30">
        <v>1355.2</v>
      </c>
    </row>
    <row r="345" spans="1:15" x14ac:dyDescent="0.25">
      <c r="A345" s="10" t="str">
        <f>MID(Tabla1[[#This Row],[Org 2]],1,2)</f>
        <v>04</v>
      </c>
      <c r="B345" s="28" t="s">
        <v>28</v>
      </c>
      <c r="C345" s="28" t="s">
        <v>32</v>
      </c>
      <c r="D345" s="11" t="str">
        <f>VLOOKUP(C345,Hoja2!B:C,2,FALSE)</f>
        <v>Gestión de Recursos Humanos</v>
      </c>
      <c r="E345" s="12" t="str">
        <f t="shared" si="10"/>
        <v>2</v>
      </c>
      <c r="F345" s="12" t="str">
        <f t="shared" si="11"/>
        <v>23</v>
      </c>
      <c r="G345" s="28" t="s">
        <v>406</v>
      </c>
      <c r="H345" s="29" t="s">
        <v>407</v>
      </c>
      <c r="I345" s="30">
        <v>4000</v>
      </c>
      <c r="J345" s="30">
        <v>0</v>
      </c>
      <c r="K345" s="30">
        <v>4000</v>
      </c>
      <c r="L345" s="30">
        <v>0</v>
      </c>
      <c r="M345" s="30">
        <v>0</v>
      </c>
      <c r="N345" s="30">
        <v>0</v>
      </c>
      <c r="O345" s="30">
        <v>0</v>
      </c>
    </row>
    <row r="346" spans="1:15" x14ac:dyDescent="0.25">
      <c r="A346" s="10" t="str">
        <f>MID(Tabla1[[#This Row],[Org 2]],1,2)</f>
        <v>04</v>
      </c>
      <c r="B346" s="28" t="s">
        <v>28</v>
      </c>
      <c r="C346" s="28" t="s">
        <v>32</v>
      </c>
      <c r="D346" s="11" t="str">
        <f>VLOOKUP(C346,Hoja2!B:C,2,FALSE)</f>
        <v>Gestión de Recursos Humanos</v>
      </c>
      <c r="E346" s="12" t="str">
        <f t="shared" si="10"/>
        <v>2</v>
      </c>
      <c r="F346" s="12" t="str">
        <f t="shared" si="11"/>
        <v>23</v>
      </c>
      <c r="G346" s="28" t="s">
        <v>410</v>
      </c>
      <c r="H346" s="29" t="s">
        <v>411</v>
      </c>
      <c r="I346" s="30">
        <v>4000</v>
      </c>
      <c r="J346" s="30">
        <v>0</v>
      </c>
      <c r="K346" s="30">
        <v>4000</v>
      </c>
      <c r="L346" s="30">
        <v>0</v>
      </c>
      <c r="M346" s="30">
        <v>0</v>
      </c>
      <c r="N346" s="30">
        <v>0</v>
      </c>
      <c r="O346" s="30">
        <v>0</v>
      </c>
    </row>
    <row r="347" spans="1:15" x14ac:dyDescent="0.25">
      <c r="A347" s="10" t="str">
        <f>MID(Tabla1[[#This Row],[Org 2]],1,2)</f>
        <v>04</v>
      </c>
      <c r="B347" s="28" t="s">
        <v>28</v>
      </c>
      <c r="C347" s="28" t="s">
        <v>32</v>
      </c>
      <c r="D347" s="11" t="str">
        <f>VLOOKUP(C347,Hoja2!B:C,2,FALSE)</f>
        <v>Gestión de Recursos Humanos</v>
      </c>
      <c r="E347" s="12" t="str">
        <f t="shared" si="10"/>
        <v>2</v>
      </c>
      <c r="F347" s="12" t="str">
        <f t="shared" si="11"/>
        <v>23</v>
      </c>
      <c r="G347" s="28" t="s">
        <v>461</v>
      </c>
      <c r="H347" s="29" t="s">
        <v>462</v>
      </c>
      <c r="I347" s="30">
        <v>290000</v>
      </c>
      <c r="J347" s="30">
        <v>0</v>
      </c>
      <c r="K347" s="30">
        <v>290000</v>
      </c>
      <c r="L347" s="30">
        <v>71312.789999999994</v>
      </c>
      <c r="M347" s="30">
        <v>71312.789999999994</v>
      </c>
      <c r="N347" s="30">
        <v>66290.149999999994</v>
      </c>
      <c r="O347" s="30">
        <v>66290.149999999994</v>
      </c>
    </row>
    <row r="348" spans="1:15" x14ac:dyDescent="0.25">
      <c r="A348" s="10" t="str">
        <f>MID(Tabla1[[#This Row],[Org 2]],1,2)</f>
        <v>04</v>
      </c>
      <c r="B348" s="28" t="s">
        <v>28</v>
      </c>
      <c r="C348" s="28" t="s">
        <v>32</v>
      </c>
      <c r="D348" s="11" t="str">
        <f>VLOOKUP(C348,Hoja2!B:C,2,FALSE)</f>
        <v>Gestión de Recursos Humanos</v>
      </c>
      <c r="E348" s="12" t="str">
        <f t="shared" si="10"/>
        <v>6</v>
      </c>
      <c r="F348" s="12" t="str">
        <f t="shared" si="11"/>
        <v>64</v>
      </c>
      <c r="G348" s="28" t="s">
        <v>489</v>
      </c>
      <c r="H348" s="29" t="s">
        <v>490</v>
      </c>
      <c r="I348" s="30">
        <v>80000</v>
      </c>
      <c r="J348" s="30">
        <v>188864.7</v>
      </c>
      <c r="K348" s="30">
        <v>268864.7</v>
      </c>
      <c r="L348" s="30">
        <v>268864.7</v>
      </c>
      <c r="M348" s="30">
        <v>268864.7</v>
      </c>
      <c r="N348" s="30">
        <v>0</v>
      </c>
      <c r="O348" s="30">
        <v>0</v>
      </c>
    </row>
    <row r="349" spans="1:15" x14ac:dyDescent="0.25">
      <c r="A349" s="10" t="str">
        <f>MID(Tabla1[[#This Row],[Org 2]],1,2)</f>
        <v>04</v>
      </c>
      <c r="B349" s="28" t="s">
        <v>28</v>
      </c>
      <c r="C349" s="28" t="s">
        <v>32</v>
      </c>
      <c r="D349" s="11" t="str">
        <f>VLOOKUP(C349,Hoja2!B:C,2,FALSE)</f>
        <v>Gestión de Recursos Humanos</v>
      </c>
      <c r="E349" s="12" t="str">
        <f t="shared" ref="E349:E351" si="12">LEFT(G349,1)</f>
        <v>8</v>
      </c>
      <c r="F349" s="12" t="str">
        <f t="shared" ref="F349:F351" si="13">LEFT(G349,2)</f>
        <v>83</v>
      </c>
      <c r="G349" s="28" t="s">
        <v>605</v>
      </c>
      <c r="H349" s="29" t="s">
        <v>606</v>
      </c>
      <c r="I349" s="30">
        <v>170000</v>
      </c>
      <c r="J349" s="30">
        <v>0</v>
      </c>
      <c r="K349" s="30">
        <v>170000</v>
      </c>
      <c r="L349" s="30">
        <v>135364</v>
      </c>
      <c r="M349" s="30">
        <v>135364</v>
      </c>
      <c r="N349" s="30">
        <v>131364</v>
      </c>
      <c r="O349" s="30">
        <v>131364</v>
      </c>
    </row>
    <row r="350" spans="1:15" x14ac:dyDescent="0.25">
      <c r="A350" s="10" t="str">
        <f>MID(Tabla1[[#This Row],[Org 2]],1,2)</f>
        <v>04</v>
      </c>
      <c r="B350" s="28" t="s">
        <v>28</v>
      </c>
      <c r="C350" s="28" t="s">
        <v>32</v>
      </c>
      <c r="D350" s="11" t="str">
        <f>VLOOKUP(C350,Hoja2!B:C,2,FALSE)</f>
        <v>Gestión de Recursos Humanos</v>
      </c>
      <c r="E350" s="12" t="str">
        <f t="shared" si="12"/>
        <v>8</v>
      </c>
      <c r="F350" s="12" t="str">
        <f t="shared" si="13"/>
        <v>83</v>
      </c>
      <c r="G350" s="28" t="s">
        <v>607</v>
      </c>
      <c r="H350" s="29" t="s">
        <v>608</v>
      </c>
      <c r="I350" s="30">
        <v>400000</v>
      </c>
      <c r="J350" s="30">
        <v>0</v>
      </c>
      <c r="K350" s="30">
        <v>400000</v>
      </c>
      <c r="L350" s="30">
        <v>84694</v>
      </c>
      <c r="M350" s="30">
        <v>84694</v>
      </c>
      <c r="N350" s="30">
        <v>84694</v>
      </c>
      <c r="O350" s="30">
        <v>84694</v>
      </c>
    </row>
    <row r="351" spans="1:15" x14ac:dyDescent="0.25">
      <c r="A351" s="10" t="str">
        <f>MID(Tabla1[[#This Row],[Org 2]],1,2)</f>
        <v>04</v>
      </c>
      <c r="B351" s="28" t="s">
        <v>28</v>
      </c>
      <c r="C351" s="28" t="s">
        <v>25</v>
      </c>
      <c r="D351" s="11" t="str">
        <f>VLOOKUP(C351,Hoja2!B:C,2,FALSE)</f>
        <v>Tecnologías de la Información y Comunicación</v>
      </c>
      <c r="E351" s="12" t="str">
        <f t="shared" si="12"/>
        <v>1</v>
      </c>
      <c r="F351" s="12" t="str">
        <f t="shared" si="13"/>
        <v>12</v>
      </c>
      <c r="G351" s="28" t="s">
        <v>414</v>
      </c>
      <c r="H351" s="29" t="s">
        <v>415</v>
      </c>
      <c r="I351" s="30">
        <v>168847</v>
      </c>
      <c r="J351" s="30">
        <v>0</v>
      </c>
      <c r="K351" s="30">
        <v>168847</v>
      </c>
      <c r="L351" s="30">
        <v>145630</v>
      </c>
      <c r="M351" s="30">
        <v>145630</v>
      </c>
      <c r="N351" s="30">
        <v>55387.54</v>
      </c>
      <c r="O351" s="30">
        <v>55387.54</v>
      </c>
    </row>
    <row r="352" spans="1:15" x14ac:dyDescent="0.25">
      <c r="A352" s="10" t="str">
        <f>MID(Tabla1[[#This Row],[Org 2]],1,2)</f>
        <v>04</v>
      </c>
      <c r="B352" s="28" t="s">
        <v>28</v>
      </c>
      <c r="C352" s="28" t="s">
        <v>25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12</v>
      </c>
      <c r="G352" s="28" t="s">
        <v>416</v>
      </c>
      <c r="H352" s="29" t="s">
        <v>417</v>
      </c>
      <c r="I352" s="30">
        <v>89085</v>
      </c>
      <c r="J352" s="30">
        <v>0</v>
      </c>
      <c r="K352" s="30">
        <v>89085</v>
      </c>
      <c r="L352" s="30">
        <v>44542</v>
      </c>
      <c r="M352" s="30">
        <v>44542</v>
      </c>
      <c r="N352" s="30">
        <v>22488.99</v>
      </c>
      <c r="O352" s="30">
        <v>22488.99</v>
      </c>
    </row>
    <row r="353" spans="1:15" x14ac:dyDescent="0.25">
      <c r="A353" s="10" t="str">
        <f>MID(Tabla1[[#This Row],[Org 2]],1,2)</f>
        <v>04</v>
      </c>
      <c r="B353" s="28" t="s">
        <v>28</v>
      </c>
      <c r="C353" s="28" t="s">
        <v>25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12</v>
      </c>
      <c r="G353" s="28" t="s">
        <v>384</v>
      </c>
      <c r="H353" s="29" t="s">
        <v>385</v>
      </c>
      <c r="I353" s="30">
        <v>11372</v>
      </c>
      <c r="J353" s="30">
        <v>0</v>
      </c>
      <c r="K353" s="30">
        <v>11372</v>
      </c>
      <c r="L353" s="30">
        <v>11371</v>
      </c>
      <c r="M353" s="30">
        <v>11371</v>
      </c>
      <c r="N353" s="30">
        <v>5741.37</v>
      </c>
      <c r="O353" s="30">
        <v>5741.37</v>
      </c>
    </row>
    <row r="354" spans="1:15" x14ac:dyDescent="0.25">
      <c r="A354" s="10" t="str">
        <f>MID(Tabla1[[#This Row],[Org 2]],1,2)</f>
        <v>04</v>
      </c>
      <c r="B354" s="28" t="s">
        <v>28</v>
      </c>
      <c r="C354" s="28" t="s">
        <v>25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12</v>
      </c>
      <c r="G354" s="28" t="s">
        <v>418</v>
      </c>
      <c r="H354" s="29" t="s">
        <v>419</v>
      </c>
      <c r="I354" s="30">
        <v>9639</v>
      </c>
      <c r="J354" s="30">
        <v>0</v>
      </c>
      <c r="K354" s="30">
        <v>9639</v>
      </c>
      <c r="L354" s="30">
        <v>9638</v>
      </c>
      <c r="M354" s="30">
        <v>9638</v>
      </c>
      <c r="N354" s="30">
        <v>4866.5600000000004</v>
      </c>
      <c r="O354" s="30">
        <v>4866.5600000000004</v>
      </c>
    </row>
    <row r="355" spans="1:15" x14ac:dyDescent="0.25">
      <c r="A355" s="10" t="str">
        <f>MID(Tabla1[[#This Row],[Org 2]],1,2)</f>
        <v>04</v>
      </c>
      <c r="B355" s="28" t="s">
        <v>28</v>
      </c>
      <c r="C355" s="28" t="s">
        <v>25</v>
      </c>
      <c r="D355" s="11" t="str">
        <f>VLOOKUP(C355,Hoja2!B:C,2,FALSE)</f>
        <v>Tecnologías de la Información y Comunicación</v>
      </c>
      <c r="E355" s="12" t="str">
        <f t="shared" si="10"/>
        <v>1</v>
      </c>
      <c r="F355" s="12" t="str">
        <f t="shared" si="11"/>
        <v>12</v>
      </c>
      <c r="G355" s="28" t="s">
        <v>386</v>
      </c>
      <c r="H355" s="29" t="s">
        <v>387</v>
      </c>
      <c r="I355" s="30">
        <v>35826</v>
      </c>
      <c r="J355" s="30">
        <v>0</v>
      </c>
      <c r="K355" s="30">
        <v>35826</v>
      </c>
      <c r="L355" s="30">
        <v>35825</v>
      </c>
      <c r="M355" s="30">
        <v>35825</v>
      </c>
      <c r="N355" s="30">
        <v>18090.259999999998</v>
      </c>
      <c r="O355" s="30">
        <v>18090.259999999998</v>
      </c>
    </row>
    <row r="356" spans="1:15" x14ac:dyDescent="0.25">
      <c r="A356" s="10" t="str">
        <f>MID(Tabla1[[#This Row],[Org 2]],1,2)</f>
        <v>04</v>
      </c>
      <c r="B356" s="28" t="s">
        <v>28</v>
      </c>
      <c r="C356" s="28" t="s">
        <v>25</v>
      </c>
      <c r="D356" s="11" t="str">
        <f>VLOOKUP(C356,Hoja2!B:C,2,FALSE)</f>
        <v>Tecnologías de la Información y Comunicación</v>
      </c>
      <c r="E356" s="12" t="str">
        <f t="shared" si="10"/>
        <v>1</v>
      </c>
      <c r="F356" s="12" t="str">
        <f t="shared" si="11"/>
        <v>12</v>
      </c>
      <c r="G356" s="28" t="s">
        <v>388</v>
      </c>
      <c r="H356" s="29" t="s">
        <v>389</v>
      </c>
      <c r="I356" s="30">
        <v>150571</v>
      </c>
      <c r="J356" s="30">
        <v>0</v>
      </c>
      <c r="K356" s="30">
        <v>150571</v>
      </c>
      <c r="L356" s="30">
        <v>118089</v>
      </c>
      <c r="M356" s="30">
        <v>118089</v>
      </c>
      <c r="N356" s="30">
        <v>50791.34</v>
      </c>
      <c r="O356" s="30">
        <v>50791.34</v>
      </c>
    </row>
    <row r="357" spans="1:15" x14ac:dyDescent="0.25">
      <c r="A357" s="10" t="str">
        <f>MID(Tabla1[[#This Row],[Org 2]],1,2)</f>
        <v>04</v>
      </c>
      <c r="B357" s="28" t="s">
        <v>28</v>
      </c>
      <c r="C357" s="28" t="s">
        <v>25</v>
      </c>
      <c r="D357" s="11" t="str">
        <f>VLOOKUP(C357,Hoja2!B:C,2,FALSE)</f>
        <v>Tecnologías de la Información y Comunicación</v>
      </c>
      <c r="E357" s="12" t="str">
        <f t="shared" si="10"/>
        <v>1</v>
      </c>
      <c r="F357" s="12" t="str">
        <f t="shared" si="11"/>
        <v>12</v>
      </c>
      <c r="G357" s="28" t="s">
        <v>390</v>
      </c>
      <c r="H357" s="29" t="s">
        <v>391</v>
      </c>
      <c r="I357" s="30">
        <v>427542</v>
      </c>
      <c r="J357" s="30">
        <v>0</v>
      </c>
      <c r="K357" s="30">
        <v>427542</v>
      </c>
      <c r="L357" s="30">
        <v>342407</v>
      </c>
      <c r="M357" s="30">
        <v>342407</v>
      </c>
      <c r="N357" s="30">
        <v>146977.22</v>
      </c>
      <c r="O357" s="30">
        <v>146977.22</v>
      </c>
    </row>
    <row r="358" spans="1:15" x14ac:dyDescent="0.25">
      <c r="A358" s="10" t="str">
        <f>MID(Tabla1[[#This Row],[Org 2]],1,2)</f>
        <v>04</v>
      </c>
      <c r="B358" s="28" t="s">
        <v>28</v>
      </c>
      <c r="C358" s="28" t="s">
        <v>25</v>
      </c>
      <c r="D358" s="11" t="str">
        <f>VLOOKUP(C358,Hoja2!B:C,2,FALSE)</f>
        <v>Tecnologías de la Información y Comunicación</v>
      </c>
      <c r="E358" s="12" t="str">
        <f t="shared" si="10"/>
        <v>1</v>
      </c>
      <c r="F358" s="12" t="str">
        <f t="shared" si="11"/>
        <v>12</v>
      </c>
      <c r="G358" s="28" t="s">
        <v>392</v>
      </c>
      <c r="H358" s="29" t="s">
        <v>393</v>
      </c>
      <c r="I358" s="30">
        <v>15612</v>
      </c>
      <c r="J358" s="30">
        <v>0</v>
      </c>
      <c r="K358" s="30">
        <v>15612</v>
      </c>
      <c r="L358" s="30">
        <v>16795.830000000002</v>
      </c>
      <c r="M358" s="30">
        <v>16795.830000000002</v>
      </c>
      <c r="N358" s="30">
        <v>10595.37</v>
      </c>
      <c r="O358" s="30">
        <v>10595.37</v>
      </c>
    </row>
    <row r="359" spans="1:15" x14ac:dyDescent="0.25">
      <c r="A359" s="10" t="str">
        <f>MID(Tabla1[[#This Row],[Org 2]],1,2)</f>
        <v>04</v>
      </c>
      <c r="B359" s="28" t="s">
        <v>28</v>
      </c>
      <c r="C359" s="28" t="s">
        <v>25</v>
      </c>
      <c r="D359" s="11" t="str">
        <f>VLOOKUP(C359,Hoja2!B:C,2,FALSE)</f>
        <v>Tecnologías de la Información y Comunicación</v>
      </c>
      <c r="E359" s="12" t="str">
        <f t="shared" si="10"/>
        <v>1</v>
      </c>
      <c r="F359" s="12" t="str">
        <f t="shared" si="11"/>
        <v>13</v>
      </c>
      <c r="G359" s="28" t="s">
        <v>430</v>
      </c>
      <c r="H359" s="29" t="s">
        <v>381</v>
      </c>
      <c r="I359" s="30">
        <v>18427</v>
      </c>
      <c r="J359" s="30">
        <v>0</v>
      </c>
      <c r="K359" s="30">
        <v>18427</v>
      </c>
      <c r="L359" s="30">
        <v>18427</v>
      </c>
      <c r="M359" s="30">
        <v>18427</v>
      </c>
      <c r="N359" s="30">
        <v>16725.16</v>
      </c>
      <c r="O359" s="30">
        <v>16725.16</v>
      </c>
    </row>
    <row r="360" spans="1:15" x14ac:dyDescent="0.25">
      <c r="A360" s="10" t="str">
        <f>MID(Tabla1[[#This Row],[Org 2]],1,2)</f>
        <v>04</v>
      </c>
      <c r="B360" s="28" t="s">
        <v>28</v>
      </c>
      <c r="C360" s="28" t="s">
        <v>25</v>
      </c>
      <c r="D360" s="11" t="str">
        <f>VLOOKUP(C360,Hoja2!B:C,2,FALSE)</f>
        <v>Tecnologías de la Información y Comunicación</v>
      </c>
      <c r="E360" s="12" t="str">
        <f t="shared" si="10"/>
        <v>1</v>
      </c>
      <c r="F360" s="12" t="str">
        <f t="shared" si="11"/>
        <v>13</v>
      </c>
      <c r="G360" s="28" t="s">
        <v>433</v>
      </c>
      <c r="H360" s="29" t="s">
        <v>434</v>
      </c>
      <c r="I360" s="30">
        <v>21355</v>
      </c>
      <c r="J360" s="30">
        <v>3000</v>
      </c>
      <c r="K360" s="30">
        <v>24355</v>
      </c>
      <c r="L360" s="30">
        <v>21354.2</v>
      </c>
      <c r="M360" s="30">
        <v>21354.2</v>
      </c>
      <c r="N360" s="30">
        <v>21354.2</v>
      </c>
      <c r="O360" s="30">
        <v>21354.2</v>
      </c>
    </row>
    <row r="361" spans="1:15" x14ac:dyDescent="0.25">
      <c r="A361" s="10" t="str">
        <f>MID(Tabla1[[#This Row],[Org 2]],1,2)</f>
        <v>04</v>
      </c>
      <c r="B361" s="28" t="s">
        <v>28</v>
      </c>
      <c r="C361" s="28" t="s">
        <v>25</v>
      </c>
      <c r="D361" s="11" t="str">
        <f>VLOOKUP(C361,Hoja2!B:C,2,FALSE)</f>
        <v>Tecnologías de la Información y Comunicación</v>
      </c>
      <c r="E361" s="12" t="str">
        <f t="shared" si="10"/>
        <v>1</v>
      </c>
      <c r="F361" s="12" t="str">
        <f t="shared" si="11"/>
        <v>15</v>
      </c>
      <c r="G361" s="28" t="s">
        <v>435</v>
      </c>
      <c r="H361" s="29" t="s">
        <v>436</v>
      </c>
      <c r="I361" s="30">
        <v>1000</v>
      </c>
      <c r="J361" s="30">
        <v>0</v>
      </c>
      <c r="K361" s="30">
        <v>1000</v>
      </c>
      <c r="L361" s="30">
        <v>0</v>
      </c>
      <c r="M361" s="30">
        <v>0</v>
      </c>
      <c r="N361" s="30">
        <v>0</v>
      </c>
      <c r="O361" s="30">
        <v>0</v>
      </c>
    </row>
    <row r="362" spans="1:15" x14ac:dyDescent="0.25">
      <c r="A362" s="10" t="str">
        <f>MID(Tabla1[[#This Row],[Org 2]],1,2)</f>
        <v>04</v>
      </c>
      <c r="B362" s="28" t="s">
        <v>28</v>
      </c>
      <c r="C362" s="28" t="s">
        <v>25</v>
      </c>
      <c r="D362" s="11" t="str">
        <f>VLOOKUP(C362,Hoja2!B:C,2,FALSE)</f>
        <v>Tecnologías de la Información y Comunicación</v>
      </c>
      <c r="E362" s="12" t="str">
        <f t="shared" si="10"/>
        <v>2</v>
      </c>
      <c r="F362" s="12" t="str">
        <f t="shared" si="11"/>
        <v>21</v>
      </c>
      <c r="G362" s="28" t="s">
        <v>422</v>
      </c>
      <c r="H362" s="29" t="s">
        <v>423</v>
      </c>
      <c r="I362" s="30">
        <v>12000</v>
      </c>
      <c r="J362" s="30">
        <v>0</v>
      </c>
      <c r="K362" s="30">
        <v>12000</v>
      </c>
      <c r="L362" s="30">
        <v>10924.46</v>
      </c>
      <c r="M362" s="30">
        <v>8930.0499999999993</v>
      </c>
      <c r="N362" s="30">
        <v>2757.39</v>
      </c>
      <c r="O362" s="30">
        <v>1602.13</v>
      </c>
    </row>
    <row r="363" spans="1:15" x14ac:dyDescent="0.25">
      <c r="A363" s="10" t="str">
        <f>MID(Tabla1[[#This Row],[Org 2]],1,2)</f>
        <v>04</v>
      </c>
      <c r="B363" s="28" t="s">
        <v>28</v>
      </c>
      <c r="C363" s="28" t="s">
        <v>25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21</v>
      </c>
      <c r="G363" s="28" t="s">
        <v>609</v>
      </c>
      <c r="H363" s="29" t="s">
        <v>610</v>
      </c>
      <c r="I363" s="30">
        <v>1295227</v>
      </c>
      <c r="J363" s="30">
        <v>0</v>
      </c>
      <c r="K363" s="30">
        <v>1295227</v>
      </c>
      <c r="L363" s="30">
        <v>1106181.24</v>
      </c>
      <c r="M363" s="30">
        <v>1106181.24</v>
      </c>
      <c r="N363" s="30">
        <v>378105.13</v>
      </c>
      <c r="O363" s="30">
        <v>335305.63</v>
      </c>
    </row>
    <row r="364" spans="1:15" x14ac:dyDescent="0.25">
      <c r="A364" s="10" t="str">
        <f>MID(Tabla1[[#This Row],[Org 2]],1,2)</f>
        <v>04</v>
      </c>
      <c r="B364" s="28" t="s">
        <v>28</v>
      </c>
      <c r="C364" s="28" t="s">
        <v>25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22</v>
      </c>
      <c r="G364" s="28" t="s">
        <v>583</v>
      </c>
      <c r="H364" s="29" t="s">
        <v>584</v>
      </c>
      <c r="I364" s="30">
        <v>68400</v>
      </c>
      <c r="J364" s="30">
        <v>0</v>
      </c>
      <c r="K364" s="30">
        <v>68400</v>
      </c>
      <c r="L364" s="30">
        <v>65472.23</v>
      </c>
      <c r="M364" s="30">
        <v>65472.23</v>
      </c>
      <c r="N364" s="30">
        <v>5584.22</v>
      </c>
      <c r="O364" s="30">
        <v>5421.22</v>
      </c>
    </row>
    <row r="365" spans="1:15" x14ac:dyDescent="0.25">
      <c r="A365" s="10" t="str">
        <f>MID(Tabla1[[#This Row],[Org 2]],1,2)</f>
        <v>04</v>
      </c>
      <c r="B365" s="28" t="s">
        <v>28</v>
      </c>
      <c r="C365" s="28" t="s">
        <v>25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22</v>
      </c>
      <c r="G365" s="28" t="s">
        <v>453</v>
      </c>
      <c r="H365" s="29" t="s">
        <v>454</v>
      </c>
      <c r="I365" s="30">
        <v>85000</v>
      </c>
      <c r="J365" s="30">
        <v>0</v>
      </c>
      <c r="K365" s="30">
        <v>85000</v>
      </c>
      <c r="L365" s="30">
        <v>85000</v>
      </c>
      <c r="M365" s="30">
        <v>85000</v>
      </c>
      <c r="N365" s="30">
        <v>15879.09</v>
      </c>
      <c r="O365" s="30">
        <v>15879.09</v>
      </c>
    </row>
    <row r="366" spans="1:15" x14ac:dyDescent="0.25">
      <c r="A366" s="10" t="str">
        <f>MID(Tabla1[[#This Row],[Org 2]],1,2)</f>
        <v>04</v>
      </c>
      <c r="B366" s="28" t="s">
        <v>28</v>
      </c>
      <c r="C366" s="28" t="s">
        <v>25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22</v>
      </c>
      <c r="G366" s="28" t="s">
        <v>439</v>
      </c>
      <c r="H366" s="29" t="s">
        <v>440</v>
      </c>
      <c r="I366" s="30">
        <v>1500</v>
      </c>
      <c r="J366" s="30">
        <v>0</v>
      </c>
      <c r="K366" s="30">
        <v>1500</v>
      </c>
      <c r="L366" s="30">
        <v>0</v>
      </c>
      <c r="M366" s="30">
        <v>0</v>
      </c>
      <c r="N366" s="30">
        <v>0</v>
      </c>
      <c r="O366" s="30">
        <v>0</v>
      </c>
    </row>
    <row r="367" spans="1:15" x14ac:dyDescent="0.25">
      <c r="A367" s="10" t="str">
        <f>MID(Tabla1[[#This Row],[Org 2]],1,2)</f>
        <v>04</v>
      </c>
      <c r="B367" s="28" t="s">
        <v>28</v>
      </c>
      <c r="C367" s="28" t="s">
        <v>25</v>
      </c>
      <c r="D367" s="11" t="str">
        <f>VLOOKUP(C367,Hoja2!B:C,2,FALSE)</f>
        <v>Tecnologías de la Información y Comunicación</v>
      </c>
      <c r="E367" s="12" t="str">
        <f t="shared" si="10"/>
        <v>2</v>
      </c>
      <c r="F367" s="12" t="str">
        <f t="shared" si="11"/>
        <v>22</v>
      </c>
      <c r="G367" s="28" t="s">
        <v>562</v>
      </c>
      <c r="H367" s="29" t="s">
        <v>563</v>
      </c>
      <c r="I367" s="30">
        <v>432900</v>
      </c>
      <c r="J367" s="30">
        <v>0</v>
      </c>
      <c r="K367" s="30">
        <v>432900</v>
      </c>
      <c r="L367" s="30">
        <v>432824.4</v>
      </c>
      <c r="M367" s="30">
        <v>432824.4</v>
      </c>
      <c r="N367" s="30">
        <v>108206.1</v>
      </c>
      <c r="O367" s="30">
        <v>108206.1</v>
      </c>
    </row>
    <row r="368" spans="1:15" x14ac:dyDescent="0.25">
      <c r="A368" s="10" t="str">
        <f>MID(Tabla1[[#This Row],[Org 2]],1,2)</f>
        <v>04</v>
      </c>
      <c r="B368" s="28" t="s">
        <v>28</v>
      </c>
      <c r="C368" s="28" t="s">
        <v>25</v>
      </c>
      <c r="D368" s="11" t="str">
        <f>VLOOKUP(C368,Hoja2!B:C,2,FALSE)</f>
        <v>Tecnologías de la Información y Comunicación</v>
      </c>
      <c r="E368" s="12" t="str">
        <f t="shared" si="10"/>
        <v>2</v>
      </c>
      <c r="F368" s="12" t="str">
        <f t="shared" si="11"/>
        <v>22</v>
      </c>
      <c r="G368" s="28" t="s">
        <v>451</v>
      </c>
      <c r="H368" s="29" t="s">
        <v>452</v>
      </c>
      <c r="I368" s="30">
        <v>6000</v>
      </c>
      <c r="J368" s="30">
        <v>0</v>
      </c>
      <c r="K368" s="30">
        <v>6000</v>
      </c>
      <c r="L368" s="30">
        <v>6366.58</v>
      </c>
      <c r="M368" s="30">
        <v>6366.58</v>
      </c>
      <c r="N368" s="30">
        <v>6366.58</v>
      </c>
      <c r="O368" s="30">
        <v>2717.28</v>
      </c>
    </row>
    <row r="369" spans="1:15" x14ac:dyDescent="0.25">
      <c r="A369" s="10" t="str">
        <f>MID(Tabla1[[#This Row],[Org 2]],1,2)</f>
        <v>04</v>
      </c>
      <c r="B369" s="28" t="s">
        <v>28</v>
      </c>
      <c r="C369" s="28" t="s">
        <v>25</v>
      </c>
      <c r="D369" s="11" t="str">
        <f>VLOOKUP(C369,Hoja2!B:C,2,FALSE)</f>
        <v>Tecnologías de la Información y Comunicación</v>
      </c>
      <c r="E369" s="12" t="str">
        <f t="shared" si="10"/>
        <v>2</v>
      </c>
      <c r="F369" s="12" t="str">
        <f t="shared" si="11"/>
        <v>22</v>
      </c>
      <c r="G369" s="28" t="s">
        <v>503</v>
      </c>
      <c r="H369" s="29" t="s">
        <v>504</v>
      </c>
      <c r="I369" s="30">
        <v>7600</v>
      </c>
      <c r="J369" s="30">
        <v>0</v>
      </c>
      <c r="K369" s="30">
        <v>7600</v>
      </c>
      <c r="L369" s="30">
        <v>7510.47</v>
      </c>
      <c r="M369" s="30">
        <v>7510.47</v>
      </c>
      <c r="N369" s="30">
        <v>2503.48</v>
      </c>
      <c r="O369" s="30">
        <v>2503.48</v>
      </c>
    </row>
    <row r="370" spans="1:15" x14ac:dyDescent="0.25">
      <c r="A370" s="10" t="str">
        <f>MID(Tabla1[[#This Row],[Org 2]],1,2)</f>
        <v>04</v>
      </c>
      <c r="B370" s="28" t="s">
        <v>28</v>
      </c>
      <c r="C370" s="28" t="s">
        <v>25</v>
      </c>
      <c r="D370" s="11" t="str">
        <f>VLOOKUP(C370,Hoja2!B:C,2,FALSE)</f>
        <v>Tecnologías de la Información y Comunicación</v>
      </c>
      <c r="E370" s="12" t="str">
        <f t="shared" si="10"/>
        <v>2</v>
      </c>
      <c r="F370" s="12" t="str">
        <f t="shared" si="11"/>
        <v>22</v>
      </c>
      <c r="G370" s="28" t="s">
        <v>566</v>
      </c>
      <c r="H370" s="29" t="s">
        <v>567</v>
      </c>
      <c r="I370" s="30">
        <v>33900</v>
      </c>
      <c r="J370" s="30">
        <v>0</v>
      </c>
      <c r="K370" s="30">
        <v>33900</v>
      </c>
      <c r="L370" s="30">
        <v>33880</v>
      </c>
      <c r="M370" s="30">
        <v>33880</v>
      </c>
      <c r="N370" s="30">
        <v>6573.06</v>
      </c>
      <c r="O370" s="30">
        <v>6573.06</v>
      </c>
    </row>
    <row r="371" spans="1:15" x14ac:dyDescent="0.25">
      <c r="A371" s="10" t="str">
        <f>MID(Tabla1[[#This Row],[Org 2]],1,2)</f>
        <v>04</v>
      </c>
      <c r="B371" s="28" t="s">
        <v>28</v>
      </c>
      <c r="C371" s="28" t="s">
        <v>25</v>
      </c>
      <c r="D371" s="11" t="str">
        <f>VLOOKUP(C371,Hoja2!B:C,2,FALSE)</f>
        <v>Tecnologías de la Información y Comunicación</v>
      </c>
      <c r="E371" s="12" t="str">
        <f t="shared" si="10"/>
        <v>2</v>
      </c>
      <c r="F371" s="12" t="str">
        <f t="shared" si="11"/>
        <v>22</v>
      </c>
      <c r="G371" s="28" t="s">
        <v>426</v>
      </c>
      <c r="H371" s="29" t="s">
        <v>427</v>
      </c>
      <c r="I371" s="30">
        <v>30000</v>
      </c>
      <c r="J371" s="30">
        <v>0</v>
      </c>
      <c r="K371" s="30">
        <v>30000</v>
      </c>
      <c r="L371" s="30">
        <v>22281.3</v>
      </c>
      <c r="M371" s="30">
        <v>22281.3</v>
      </c>
      <c r="N371" s="30">
        <v>10583.72</v>
      </c>
      <c r="O371" s="30">
        <v>10583.72</v>
      </c>
    </row>
    <row r="372" spans="1:15" x14ac:dyDescent="0.25">
      <c r="A372" s="10" t="str">
        <f>MID(Tabla1[[#This Row],[Org 2]],1,2)</f>
        <v>04</v>
      </c>
      <c r="B372" s="28" t="s">
        <v>28</v>
      </c>
      <c r="C372" s="28" t="s">
        <v>25</v>
      </c>
      <c r="D372" s="11" t="str">
        <f>VLOOKUP(C372,Hoja2!B:C,2,FALSE)</f>
        <v>Tecnologías de la Información y Comunicación</v>
      </c>
      <c r="E372" s="12" t="str">
        <f t="shared" si="10"/>
        <v>2</v>
      </c>
      <c r="F372" s="12" t="str">
        <f t="shared" si="11"/>
        <v>23</v>
      </c>
      <c r="G372" s="28" t="s">
        <v>406</v>
      </c>
      <c r="H372" s="29" t="s">
        <v>407</v>
      </c>
      <c r="I372" s="30">
        <v>1000</v>
      </c>
      <c r="J372" s="30">
        <v>0</v>
      </c>
      <c r="K372" s="30">
        <v>1000</v>
      </c>
      <c r="L372" s="30">
        <v>0</v>
      </c>
      <c r="M372" s="30">
        <v>0</v>
      </c>
      <c r="N372" s="30">
        <v>0</v>
      </c>
      <c r="O372" s="30">
        <v>0</v>
      </c>
    </row>
    <row r="373" spans="1:15" x14ac:dyDescent="0.25">
      <c r="A373" s="10" t="str">
        <f>MID(Tabla1[[#This Row],[Org 2]],1,2)</f>
        <v>04</v>
      </c>
      <c r="B373" s="28" t="s">
        <v>28</v>
      </c>
      <c r="C373" s="28" t="s">
        <v>25</v>
      </c>
      <c r="D373" s="11" t="str">
        <f>VLOOKUP(C373,Hoja2!B:C,2,FALSE)</f>
        <v>Tecnologías de la Información y Comunicación</v>
      </c>
      <c r="E373" s="12" t="str">
        <f t="shared" si="10"/>
        <v>2</v>
      </c>
      <c r="F373" s="12" t="str">
        <f t="shared" si="11"/>
        <v>23</v>
      </c>
      <c r="G373" s="28" t="s">
        <v>410</v>
      </c>
      <c r="H373" s="29" t="s">
        <v>411</v>
      </c>
      <c r="I373" s="30">
        <v>1900</v>
      </c>
      <c r="J373" s="30">
        <v>0</v>
      </c>
      <c r="K373" s="30">
        <v>1900</v>
      </c>
      <c r="L373" s="30">
        <v>0</v>
      </c>
      <c r="M373" s="30">
        <v>0</v>
      </c>
      <c r="N373" s="30">
        <v>0</v>
      </c>
      <c r="O373" s="30">
        <v>0</v>
      </c>
    </row>
    <row r="374" spans="1:15" x14ac:dyDescent="0.25">
      <c r="A374" s="10" t="str">
        <f>MID(Tabla1[[#This Row],[Org 2]],1,2)</f>
        <v>04</v>
      </c>
      <c r="B374" s="28" t="s">
        <v>28</v>
      </c>
      <c r="C374" s="28" t="s">
        <v>25</v>
      </c>
      <c r="D374" s="11" t="str">
        <f>VLOOKUP(C374,Hoja2!B:C,2,FALSE)</f>
        <v>Tecnologías de la Información y Comunicación</v>
      </c>
      <c r="E374" s="12" t="str">
        <f t="shared" si="10"/>
        <v>6</v>
      </c>
      <c r="F374" s="12" t="str">
        <f t="shared" si="11"/>
        <v>62</v>
      </c>
      <c r="G374" s="28" t="s">
        <v>611</v>
      </c>
      <c r="H374" s="29" t="s">
        <v>610</v>
      </c>
      <c r="I374" s="30">
        <v>668700</v>
      </c>
      <c r="J374" s="30">
        <v>50164.78</v>
      </c>
      <c r="K374" s="30">
        <v>718864.78</v>
      </c>
      <c r="L374" s="30">
        <v>426848.82</v>
      </c>
      <c r="M374" s="30">
        <v>426848.82</v>
      </c>
      <c r="N374" s="30">
        <v>112761.11</v>
      </c>
      <c r="O374" s="30">
        <v>112761.11</v>
      </c>
    </row>
    <row r="375" spans="1:15" x14ac:dyDescent="0.25">
      <c r="A375" s="10" t="str">
        <f>MID(Tabla1[[#This Row],[Org 2]],1,2)</f>
        <v>04</v>
      </c>
      <c r="B375" s="28" t="s">
        <v>28</v>
      </c>
      <c r="C375" s="28" t="s">
        <v>25</v>
      </c>
      <c r="D375" s="11" t="str">
        <f>VLOOKUP(C375,Hoja2!B:C,2,FALSE)</f>
        <v>Tecnologías de la Información y Comunicación</v>
      </c>
      <c r="E375" s="12" t="str">
        <f t="shared" si="10"/>
        <v>6</v>
      </c>
      <c r="F375" s="12" t="str">
        <f t="shared" si="11"/>
        <v>63</v>
      </c>
      <c r="G375" s="28" t="s">
        <v>612</v>
      </c>
      <c r="H375" s="29" t="s">
        <v>610</v>
      </c>
      <c r="I375" s="30">
        <v>1038300</v>
      </c>
      <c r="J375" s="30">
        <v>36620.47</v>
      </c>
      <c r="K375" s="30">
        <v>1074920.47</v>
      </c>
      <c r="L375" s="30">
        <v>1018133.27</v>
      </c>
      <c r="M375" s="30">
        <v>1018133.27</v>
      </c>
      <c r="N375" s="30">
        <v>322789.17</v>
      </c>
      <c r="O375" s="30">
        <v>322789.17</v>
      </c>
    </row>
    <row r="376" spans="1:15" x14ac:dyDescent="0.25">
      <c r="A376" s="10" t="str">
        <f>MID(Tabla1[[#This Row],[Org 2]],1,2)</f>
        <v>04</v>
      </c>
      <c r="B376" s="28" t="s">
        <v>28</v>
      </c>
      <c r="C376" s="28" t="s">
        <v>25</v>
      </c>
      <c r="D376" s="11" t="str">
        <f>VLOOKUP(C376,Hoja2!B:C,2,FALSE)</f>
        <v>Tecnologías de la Información y Comunicación</v>
      </c>
      <c r="E376" s="12" t="str">
        <f t="shared" si="10"/>
        <v>6</v>
      </c>
      <c r="F376" s="12" t="str">
        <f t="shared" si="11"/>
        <v>64</v>
      </c>
      <c r="G376" s="28" t="s">
        <v>489</v>
      </c>
      <c r="H376" s="29" t="s">
        <v>490</v>
      </c>
      <c r="I376" s="30">
        <v>1937300</v>
      </c>
      <c r="J376" s="30">
        <v>13510.03</v>
      </c>
      <c r="K376" s="30">
        <v>1950810.03</v>
      </c>
      <c r="L376" s="30">
        <v>2292131.25</v>
      </c>
      <c r="M376" s="30">
        <v>2290164.61</v>
      </c>
      <c r="N376" s="30">
        <v>782830.86</v>
      </c>
      <c r="O376" s="30">
        <v>768123.12</v>
      </c>
    </row>
    <row r="377" spans="1:15" x14ac:dyDescent="0.25">
      <c r="A377" s="10" t="str">
        <f>MID(Tabla1[[#This Row],[Org 2]],1,2)</f>
        <v>04</v>
      </c>
      <c r="B377" s="28" t="s">
        <v>28</v>
      </c>
      <c r="C377" s="28" t="s">
        <v>33</v>
      </c>
      <c r="D377" s="11" t="str">
        <f>VLOOKUP(C377,Hoja2!B:C,2,FALSE)</f>
        <v>Dirección del Área de Planificación y Recursos</v>
      </c>
      <c r="E377" s="12" t="str">
        <f t="shared" si="10"/>
        <v>1</v>
      </c>
      <c r="F377" s="12" t="str">
        <f t="shared" si="11"/>
        <v>12</v>
      </c>
      <c r="G377" s="28" t="s">
        <v>414</v>
      </c>
      <c r="H377" s="29" t="s">
        <v>415</v>
      </c>
      <c r="I377" s="30">
        <v>101308</v>
      </c>
      <c r="J377" s="30">
        <v>0</v>
      </c>
      <c r="K377" s="30">
        <v>101308</v>
      </c>
      <c r="L377" s="30">
        <v>101308</v>
      </c>
      <c r="M377" s="30">
        <v>101308</v>
      </c>
      <c r="N377" s="30">
        <v>51149.16</v>
      </c>
      <c r="O377" s="30">
        <v>51149.16</v>
      </c>
    </row>
    <row r="378" spans="1:15" x14ac:dyDescent="0.25">
      <c r="A378" s="10" t="str">
        <f>MID(Tabla1[[#This Row],[Org 2]],1,2)</f>
        <v>04</v>
      </c>
      <c r="B378" s="28" t="s">
        <v>28</v>
      </c>
      <c r="C378" s="28" t="s">
        <v>33</v>
      </c>
      <c r="D378" s="11" t="str">
        <f>VLOOKUP(C378,Hoja2!B:C,2,FALSE)</f>
        <v>Dirección del Área de Planificación y Recursos</v>
      </c>
      <c r="E378" s="12" t="str">
        <f t="shared" si="10"/>
        <v>1</v>
      </c>
      <c r="F378" s="12" t="str">
        <f t="shared" si="11"/>
        <v>12</v>
      </c>
      <c r="G378" s="28" t="s">
        <v>416</v>
      </c>
      <c r="H378" s="29" t="s">
        <v>417</v>
      </c>
      <c r="I378" s="30">
        <v>29695</v>
      </c>
      <c r="J378" s="30">
        <v>0</v>
      </c>
      <c r="K378" s="30">
        <v>29695</v>
      </c>
      <c r="L378" s="30">
        <v>14847</v>
      </c>
      <c r="M378" s="30">
        <v>14847</v>
      </c>
      <c r="N378" s="30">
        <v>7496.33</v>
      </c>
      <c r="O378" s="30">
        <v>7496.33</v>
      </c>
    </row>
    <row r="379" spans="1:15" x14ac:dyDescent="0.25">
      <c r="A379" s="10" t="str">
        <f>MID(Tabla1[[#This Row],[Org 2]],1,2)</f>
        <v>04</v>
      </c>
      <c r="B379" s="28" t="s">
        <v>28</v>
      </c>
      <c r="C379" s="28" t="s">
        <v>33</v>
      </c>
      <c r="D379" s="11" t="str">
        <f>VLOOKUP(C379,Hoja2!B:C,2,FALSE)</f>
        <v>Dirección del Área de Planificación y Recursos</v>
      </c>
      <c r="E379" s="12" t="str">
        <f t="shared" si="10"/>
        <v>1</v>
      </c>
      <c r="F379" s="12" t="str">
        <f t="shared" si="11"/>
        <v>12</v>
      </c>
      <c r="G379" s="28" t="s">
        <v>384</v>
      </c>
      <c r="H379" s="29" t="s">
        <v>385</v>
      </c>
      <c r="I379" s="30">
        <v>73916</v>
      </c>
      <c r="J379" s="30">
        <v>0</v>
      </c>
      <c r="K379" s="30">
        <v>73916</v>
      </c>
      <c r="L379" s="30">
        <v>68229</v>
      </c>
      <c r="M379" s="30">
        <v>68229</v>
      </c>
      <c r="N379" s="30">
        <v>27511.95</v>
      </c>
      <c r="O379" s="30">
        <v>27511.95</v>
      </c>
    </row>
    <row r="380" spans="1:15" x14ac:dyDescent="0.25">
      <c r="A380" s="10" t="str">
        <f>MID(Tabla1[[#This Row],[Org 2]],1,2)</f>
        <v>04</v>
      </c>
      <c r="B380" s="28" t="s">
        <v>28</v>
      </c>
      <c r="C380" s="28" t="s">
        <v>33</v>
      </c>
      <c r="D380" s="11" t="str">
        <f>VLOOKUP(C380,Hoja2!B:C,2,FALSE)</f>
        <v>Dirección del Área de Planificación y Recursos</v>
      </c>
      <c r="E380" s="12" t="str">
        <f t="shared" si="10"/>
        <v>1</v>
      </c>
      <c r="F380" s="12" t="str">
        <f t="shared" si="11"/>
        <v>12</v>
      </c>
      <c r="G380" s="28" t="s">
        <v>418</v>
      </c>
      <c r="H380" s="29" t="s">
        <v>419</v>
      </c>
      <c r="I380" s="30">
        <v>9639</v>
      </c>
      <c r="J380" s="30">
        <v>0</v>
      </c>
      <c r="K380" s="30">
        <v>9639</v>
      </c>
      <c r="L380" s="30">
        <v>9638</v>
      </c>
      <c r="M380" s="30">
        <v>9638</v>
      </c>
      <c r="N380" s="30">
        <v>4866.5600000000004</v>
      </c>
      <c r="O380" s="30">
        <v>4866.5600000000004</v>
      </c>
    </row>
    <row r="381" spans="1:15" x14ac:dyDescent="0.25">
      <c r="A381" s="10" t="str">
        <f>MID(Tabla1[[#This Row],[Org 2]],1,2)</f>
        <v>04</v>
      </c>
      <c r="B381" s="28" t="s">
        <v>28</v>
      </c>
      <c r="C381" s="28" t="s">
        <v>33</v>
      </c>
      <c r="D381" s="11" t="str">
        <f>VLOOKUP(C381,Hoja2!B:C,2,FALSE)</f>
        <v>Dirección del Área de Planificación y Recursos</v>
      </c>
      <c r="E381" s="12" t="str">
        <f t="shared" si="10"/>
        <v>1</v>
      </c>
      <c r="F381" s="12" t="str">
        <f t="shared" si="11"/>
        <v>12</v>
      </c>
      <c r="G381" s="28" t="s">
        <v>386</v>
      </c>
      <c r="H381" s="29" t="s">
        <v>387</v>
      </c>
      <c r="I381" s="30">
        <v>67388</v>
      </c>
      <c r="J381" s="30">
        <v>0</v>
      </c>
      <c r="K381" s="30">
        <v>67388</v>
      </c>
      <c r="L381" s="30">
        <v>67387</v>
      </c>
      <c r="M381" s="30">
        <v>67387</v>
      </c>
      <c r="N381" s="30">
        <v>32254.57</v>
      </c>
      <c r="O381" s="30">
        <v>32254.57</v>
      </c>
    </row>
    <row r="382" spans="1:15" x14ac:dyDescent="0.25">
      <c r="A382" s="10" t="str">
        <f>MID(Tabla1[[#This Row],[Org 2]],1,2)</f>
        <v>04</v>
      </c>
      <c r="B382" s="28" t="s">
        <v>28</v>
      </c>
      <c r="C382" s="28" t="s">
        <v>33</v>
      </c>
      <c r="D382" s="11" t="str">
        <f>VLOOKUP(C382,Hoja2!B:C,2,FALSE)</f>
        <v>Dirección del Área de Planificación y Recursos</v>
      </c>
      <c r="E382" s="12" t="str">
        <f t="shared" si="10"/>
        <v>1</v>
      </c>
      <c r="F382" s="12" t="str">
        <f t="shared" si="11"/>
        <v>12</v>
      </c>
      <c r="G382" s="28" t="s">
        <v>388</v>
      </c>
      <c r="H382" s="29" t="s">
        <v>389</v>
      </c>
      <c r="I382" s="30">
        <v>147538</v>
      </c>
      <c r="J382" s="30">
        <v>0</v>
      </c>
      <c r="K382" s="30">
        <v>147538</v>
      </c>
      <c r="L382" s="30">
        <v>136915</v>
      </c>
      <c r="M382" s="30">
        <v>136915</v>
      </c>
      <c r="N382" s="30">
        <v>64923.5</v>
      </c>
      <c r="O382" s="30">
        <v>64923.5</v>
      </c>
    </row>
    <row r="383" spans="1:15" x14ac:dyDescent="0.25">
      <c r="A383" s="10" t="str">
        <f>MID(Tabla1[[#This Row],[Org 2]],1,2)</f>
        <v>04</v>
      </c>
      <c r="B383" s="28" t="s">
        <v>28</v>
      </c>
      <c r="C383" s="28" t="s">
        <v>33</v>
      </c>
      <c r="D383" s="11" t="str">
        <f>VLOOKUP(C383,Hoja2!B:C,2,FALSE)</f>
        <v>Dirección del Área de Planificación y Recursos</v>
      </c>
      <c r="E383" s="12" t="str">
        <f t="shared" si="10"/>
        <v>1</v>
      </c>
      <c r="F383" s="12" t="str">
        <f t="shared" si="11"/>
        <v>12</v>
      </c>
      <c r="G383" s="28" t="s">
        <v>390</v>
      </c>
      <c r="H383" s="29" t="s">
        <v>391</v>
      </c>
      <c r="I383" s="30">
        <v>348211</v>
      </c>
      <c r="J383" s="30">
        <v>0</v>
      </c>
      <c r="K383" s="30">
        <v>348211</v>
      </c>
      <c r="L383" s="30">
        <v>323733</v>
      </c>
      <c r="M383" s="30">
        <v>323733</v>
      </c>
      <c r="N383" s="30">
        <v>156195.73000000001</v>
      </c>
      <c r="O383" s="30">
        <v>156195.73000000001</v>
      </c>
    </row>
    <row r="384" spans="1:15" x14ac:dyDescent="0.25">
      <c r="A384" s="10" t="str">
        <f>MID(Tabla1[[#This Row],[Org 2]],1,2)</f>
        <v>04</v>
      </c>
      <c r="B384" s="28" t="s">
        <v>28</v>
      </c>
      <c r="C384" s="28" t="s">
        <v>33</v>
      </c>
      <c r="D384" s="11" t="str">
        <f>VLOOKUP(C384,Hoja2!B:C,2,FALSE)</f>
        <v>Dirección del Área de Planificación y Recursos</v>
      </c>
      <c r="E384" s="12" t="str">
        <f t="shared" si="10"/>
        <v>1</v>
      </c>
      <c r="F384" s="12" t="str">
        <f t="shared" si="11"/>
        <v>12</v>
      </c>
      <c r="G384" s="28" t="s">
        <v>392</v>
      </c>
      <c r="H384" s="29" t="s">
        <v>393</v>
      </c>
      <c r="I384" s="30">
        <v>32399</v>
      </c>
      <c r="J384" s="30">
        <v>0</v>
      </c>
      <c r="K384" s="30">
        <v>32399</v>
      </c>
      <c r="L384" s="30">
        <v>34156.6</v>
      </c>
      <c r="M384" s="30">
        <v>34156.6</v>
      </c>
      <c r="N384" s="30">
        <v>18022.55</v>
      </c>
      <c r="O384" s="30">
        <v>18022.55</v>
      </c>
    </row>
    <row r="385" spans="1:15" x14ac:dyDescent="0.25">
      <c r="A385" s="10" t="str">
        <f>MID(Tabla1[[#This Row],[Org 2]],1,2)</f>
        <v>04</v>
      </c>
      <c r="B385" s="28" t="s">
        <v>28</v>
      </c>
      <c r="C385" s="28" t="s">
        <v>33</v>
      </c>
      <c r="D385" s="11" t="str">
        <f>VLOOKUP(C385,Hoja2!B:C,2,FALSE)</f>
        <v>Dirección del Área de Planificación y Recursos</v>
      </c>
      <c r="E385" s="12" t="str">
        <f t="shared" ref="E385:E448" si="14">LEFT(G385,1)</f>
        <v>2</v>
      </c>
      <c r="F385" s="12" t="str">
        <f t="shared" ref="F385:F448" si="15">LEFT(G385,2)</f>
        <v>20</v>
      </c>
      <c r="G385" s="28" t="s">
        <v>420</v>
      </c>
      <c r="H385" s="29" t="s">
        <v>421</v>
      </c>
      <c r="I385" s="30">
        <v>4000</v>
      </c>
      <c r="J385" s="30">
        <v>0</v>
      </c>
      <c r="K385" s="30">
        <v>4000</v>
      </c>
      <c r="L385" s="30">
        <v>3956.7</v>
      </c>
      <c r="M385" s="30">
        <v>3956.7</v>
      </c>
      <c r="N385" s="30">
        <v>674.81</v>
      </c>
      <c r="O385" s="30">
        <v>674.81</v>
      </c>
    </row>
    <row r="386" spans="1:15" x14ac:dyDescent="0.25">
      <c r="A386" s="10" t="str">
        <f>MID(Tabla1[[#This Row],[Org 2]],1,2)</f>
        <v>04</v>
      </c>
      <c r="B386" s="28" t="s">
        <v>28</v>
      </c>
      <c r="C386" s="28" t="s">
        <v>33</v>
      </c>
      <c r="D386" s="11" t="str">
        <f>VLOOKUP(C386,Hoja2!B:C,2,FALSE)</f>
        <v>Dirección del Área de Planificación y Recursos</v>
      </c>
      <c r="E386" s="12" t="str">
        <f t="shared" si="14"/>
        <v>2</v>
      </c>
      <c r="F386" s="12" t="str">
        <f t="shared" si="15"/>
        <v>22</v>
      </c>
      <c r="G386" s="28" t="s">
        <v>459</v>
      </c>
      <c r="H386" s="29" t="s">
        <v>460</v>
      </c>
      <c r="I386" s="30">
        <v>19000</v>
      </c>
      <c r="J386" s="30">
        <v>0</v>
      </c>
      <c r="K386" s="30">
        <v>19000</v>
      </c>
      <c r="L386" s="30">
        <v>0</v>
      </c>
      <c r="M386" s="30">
        <v>0</v>
      </c>
      <c r="N386" s="30">
        <v>0</v>
      </c>
      <c r="O386" s="30">
        <v>0</v>
      </c>
    </row>
    <row r="387" spans="1:15" x14ac:dyDescent="0.25">
      <c r="A387" s="10" t="str">
        <f>MID(Tabla1[[#This Row],[Org 2]],1,2)</f>
        <v>04</v>
      </c>
      <c r="B387" s="28" t="s">
        <v>28</v>
      </c>
      <c r="C387" s="28" t="s">
        <v>33</v>
      </c>
      <c r="D387" s="11" t="str">
        <f>VLOOKUP(C387,Hoja2!B:C,2,FALSE)</f>
        <v>Dirección del Área de Planificación y Recursos</v>
      </c>
      <c r="E387" s="12" t="str">
        <f t="shared" si="14"/>
        <v>2</v>
      </c>
      <c r="F387" s="12" t="str">
        <f t="shared" si="15"/>
        <v>23</v>
      </c>
      <c r="G387" s="28" t="s">
        <v>404</v>
      </c>
      <c r="H387" s="29" t="s">
        <v>405</v>
      </c>
      <c r="I387" s="30">
        <v>1000</v>
      </c>
      <c r="J387" s="30">
        <v>0</v>
      </c>
      <c r="K387" s="30">
        <v>1000</v>
      </c>
      <c r="L387" s="30">
        <v>0</v>
      </c>
      <c r="M387" s="30">
        <v>0</v>
      </c>
      <c r="N387" s="30">
        <v>0</v>
      </c>
      <c r="O387" s="30">
        <v>0</v>
      </c>
    </row>
    <row r="388" spans="1:15" x14ac:dyDescent="0.25">
      <c r="A388" s="10" t="str">
        <f>MID(Tabla1[[#This Row],[Org 2]],1,2)</f>
        <v>04</v>
      </c>
      <c r="B388" s="28" t="s">
        <v>28</v>
      </c>
      <c r="C388" s="28" t="s">
        <v>33</v>
      </c>
      <c r="D388" s="11" t="str">
        <f>VLOOKUP(C388,Hoja2!B:C,2,FALSE)</f>
        <v>Dirección del Área de Planificación y Recursos</v>
      </c>
      <c r="E388" s="12" t="str">
        <f t="shared" si="14"/>
        <v>2</v>
      </c>
      <c r="F388" s="12" t="str">
        <f t="shared" si="15"/>
        <v>23</v>
      </c>
      <c r="G388" s="28" t="s">
        <v>406</v>
      </c>
      <c r="H388" s="29" t="s">
        <v>407</v>
      </c>
      <c r="I388" s="30">
        <v>1000</v>
      </c>
      <c r="J388" s="30">
        <v>0</v>
      </c>
      <c r="K388" s="30">
        <v>1000</v>
      </c>
      <c r="L388" s="30">
        <v>0</v>
      </c>
      <c r="M388" s="30">
        <v>0</v>
      </c>
      <c r="N388" s="30">
        <v>0</v>
      </c>
      <c r="O388" s="30">
        <v>0</v>
      </c>
    </row>
    <row r="389" spans="1:15" x14ac:dyDescent="0.25">
      <c r="A389" s="10" t="str">
        <f>MID(Tabla1[[#This Row],[Org 2]],1,2)</f>
        <v>04</v>
      </c>
      <c r="B389" s="28" t="s">
        <v>28</v>
      </c>
      <c r="C389" s="28" t="s">
        <v>33</v>
      </c>
      <c r="D389" s="11" t="str">
        <f>VLOOKUP(C389,Hoja2!B:C,2,FALSE)</f>
        <v>Dirección del Área de Planificación y Recursos</v>
      </c>
      <c r="E389" s="12" t="str">
        <f t="shared" si="14"/>
        <v>6</v>
      </c>
      <c r="F389" s="12" t="str">
        <f t="shared" si="15"/>
        <v>62</v>
      </c>
      <c r="G389" s="28" t="s">
        <v>613</v>
      </c>
      <c r="H389" s="29" t="s">
        <v>576</v>
      </c>
      <c r="I389" s="30">
        <v>25000</v>
      </c>
      <c r="J389" s="30">
        <v>4997.7700000000004</v>
      </c>
      <c r="K389" s="30">
        <v>29997.77</v>
      </c>
      <c r="L389" s="30">
        <v>9496.0300000000007</v>
      </c>
      <c r="M389" s="30">
        <v>9496.0300000000007</v>
      </c>
      <c r="N389" s="30">
        <v>7169.19</v>
      </c>
      <c r="O389" s="30">
        <v>7169.19</v>
      </c>
    </row>
    <row r="390" spans="1:15" x14ac:dyDescent="0.25">
      <c r="A390" s="10" t="str">
        <f>MID(Tabla1[[#This Row],[Org 2]],1,2)</f>
        <v>04</v>
      </c>
      <c r="B390" s="28" t="s">
        <v>28</v>
      </c>
      <c r="C390" s="28" t="s">
        <v>26</v>
      </c>
      <c r="D390" s="11" t="str">
        <f>VLOOKUP(C390,Hoja2!B:C,2,FALSE)</f>
        <v>Información, Registro y Gestión del Padrón</v>
      </c>
      <c r="E390" s="12" t="str">
        <f t="shared" si="14"/>
        <v>1</v>
      </c>
      <c r="F390" s="12" t="str">
        <f t="shared" si="15"/>
        <v>12</v>
      </c>
      <c r="G390" s="28" t="s">
        <v>414</v>
      </c>
      <c r="H390" s="29" t="s">
        <v>415</v>
      </c>
      <c r="I390" s="30">
        <v>33769</v>
      </c>
      <c r="J390" s="30">
        <v>0</v>
      </c>
      <c r="K390" s="30">
        <v>33769</v>
      </c>
      <c r="L390" s="30">
        <v>33769</v>
      </c>
      <c r="M390" s="30">
        <v>33769</v>
      </c>
      <c r="N390" s="30">
        <v>17049.72</v>
      </c>
      <c r="O390" s="30">
        <v>17049.72</v>
      </c>
    </row>
    <row r="391" spans="1:15" x14ac:dyDescent="0.25">
      <c r="A391" s="10" t="str">
        <f>MID(Tabla1[[#This Row],[Org 2]],1,2)</f>
        <v>04</v>
      </c>
      <c r="B391" s="28" t="s">
        <v>28</v>
      </c>
      <c r="C391" s="28" t="s">
        <v>26</v>
      </c>
      <c r="D391" s="11" t="str">
        <f>VLOOKUP(C391,Hoja2!B:C,2,FALSE)</f>
        <v>Información, Registro y Gestión del Padrón</v>
      </c>
      <c r="E391" s="12" t="str">
        <f t="shared" si="14"/>
        <v>1</v>
      </c>
      <c r="F391" s="12" t="str">
        <f t="shared" si="15"/>
        <v>12</v>
      </c>
      <c r="G391" s="28" t="s">
        <v>416</v>
      </c>
      <c r="H391" s="29" t="s">
        <v>417</v>
      </c>
      <c r="I391" s="30">
        <v>29695</v>
      </c>
      <c r="J391" s="30">
        <v>0</v>
      </c>
      <c r="K391" s="30">
        <v>29695</v>
      </c>
      <c r="L391" s="30">
        <v>29694</v>
      </c>
      <c r="M391" s="30">
        <v>29694</v>
      </c>
      <c r="N391" s="30">
        <v>14992.66</v>
      </c>
      <c r="O391" s="30">
        <v>14992.66</v>
      </c>
    </row>
    <row r="392" spans="1:15" x14ac:dyDescent="0.25">
      <c r="A392" s="10" t="str">
        <f>MID(Tabla1[[#This Row],[Org 2]],1,2)</f>
        <v>04</v>
      </c>
      <c r="B392" s="28" t="s">
        <v>28</v>
      </c>
      <c r="C392" s="28" t="s">
        <v>26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12</v>
      </c>
      <c r="G392" s="28" t="s">
        <v>384</v>
      </c>
      <c r="H392" s="29" t="s">
        <v>385</v>
      </c>
      <c r="I392" s="30">
        <v>193318</v>
      </c>
      <c r="J392" s="30">
        <v>0</v>
      </c>
      <c r="K392" s="30">
        <v>193318</v>
      </c>
      <c r="L392" s="30">
        <v>181946</v>
      </c>
      <c r="M392" s="30">
        <v>181946</v>
      </c>
      <c r="N392" s="30">
        <v>84422.64</v>
      </c>
      <c r="O392" s="30">
        <v>84422.64</v>
      </c>
    </row>
    <row r="393" spans="1:15" x14ac:dyDescent="0.25">
      <c r="A393" s="10" t="str">
        <f>MID(Tabla1[[#This Row],[Org 2]],1,2)</f>
        <v>04</v>
      </c>
      <c r="B393" s="28" t="s">
        <v>28</v>
      </c>
      <c r="C393" s="28" t="s">
        <v>26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12</v>
      </c>
      <c r="G393" s="28" t="s">
        <v>418</v>
      </c>
      <c r="H393" s="29" t="s">
        <v>419</v>
      </c>
      <c r="I393" s="30">
        <v>96388</v>
      </c>
      <c r="J393" s="30">
        <v>-10000</v>
      </c>
      <c r="K393" s="30">
        <v>86388</v>
      </c>
      <c r="L393" s="30">
        <v>83598</v>
      </c>
      <c r="M393" s="30">
        <v>83598</v>
      </c>
      <c r="N393" s="30">
        <v>30113.97</v>
      </c>
      <c r="O393" s="30">
        <v>30113.97</v>
      </c>
    </row>
    <row r="394" spans="1:15" x14ac:dyDescent="0.25">
      <c r="A394" s="10" t="str">
        <f>MID(Tabla1[[#This Row],[Org 2]],1,2)</f>
        <v>04</v>
      </c>
      <c r="B394" s="28" t="s">
        <v>28</v>
      </c>
      <c r="C394" s="28" t="s">
        <v>26</v>
      </c>
      <c r="D394" s="11" t="str">
        <f>VLOOKUP(C394,Hoja2!B:C,2,FALSE)</f>
        <v>Información, Registro y Gestión del Padrón</v>
      </c>
      <c r="E394" s="12" t="str">
        <f t="shared" si="14"/>
        <v>1</v>
      </c>
      <c r="F394" s="12" t="str">
        <f t="shared" si="15"/>
        <v>12</v>
      </c>
      <c r="G394" s="28" t="s">
        <v>386</v>
      </c>
      <c r="H394" s="29" t="s">
        <v>387</v>
      </c>
      <c r="I394" s="30">
        <v>110051</v>
      </c>
      <c r="J394" s="30">
        <v>0</v>
      </c>
      <c r="K394" s="30">
        <v>110051</v>
      </c>
      <c r="L394" s="30">
        <v>110051</v>
      </c>
      <c r="M394" s="30">
        <v>110051</v>
      </c>
      <c r="N394" s="30">
        <v>50242.77</v>
      </c>
      <c r="O394" s="30">
        <v>50242.77</v>
      </c>
    </row>
    <row r="395" spans="1:15" x14ac:dyDescent="0.25">
      <c r="A395" s="10" t="str">
        <f>MID(Tabla1[[#This Row],[Org 2]],1,2)</f>
        <v>04</v>
      </c>
      <c r="B395" s="28" t="s">
        <v>28</v>
      </c>
      <c r="C395" s="28" t="s">
        <v>26</v>
      </c>
      <c r="D395" s="11" t="str">
        <f>VLOOKUP(C395,Hoja2!B:C,2,FALSE)</f>
        <v>Información, Registro y Gestión del Padrón</v>
      </c>
      <c r="E395" s="12" t="str">
        <f t="shared" si="14"/>
        <v>1</v>
      </c>
      <c r="F395" s="12" t="str">
        <f t="shared" si="15"/>
        <v>12</v>
      </c>
      <c r="G395" s="28" t="s">
        <v>388</v>
      </c>
      <c r="H395" s="29" t="s">
        <v>389</v>
      </c>
      <c r="I395" s="30">
        <v>214796</v>
      </c>
      <c r="J395" s="30">
        <v>-10000</v>
      </c>
      <c r="K395" s="30">
        <v>204796</v>
      </c>
      <c r="L395" s="30">
        <v>201918</v>
      </c>
      <c r="M395" s="30">
        <v>201918</v>
      </c>
      <c r="N395" s="30">
        <v>91197.38</v>
      </c>
      <c r="O395" s="30">
        <v>91197.38</v>
      </c>
    </row>
    <row r="396" spans="1:15" x14ac:dyDescent="0.25">
      <c r="A396" s="10" t="str">
        <f>MID(Tabla1[[#This Row],[Org 2]],1,2)</f>
        <v>04</v>
      </c>
      <c r="B396" s="28" t="s">
        <v>28</v>
      </c>
      <c r="C396" s="28" t="s">
        <v>26</v>
      </c>
      <c r="D396" s="11" t="str">
        <f>VLOOKUP(C396,Hoja2!B:C,2,FALSE)</f>
        <v>Información, Registro y Gestión del Padrón</v>
      </c>
      <c r="E396" s="12" t="str">
        <f t="shared" si="14"/>
        <v>1</v>
      </c>
      <c r="F396" s="12" t="str">
        <f t="shared" si="15"/>
        <v>12</v>
      </c>
      <c r="G396" s="28" t="s">
        <v>390</v>
      </c>
      <c r="H396" s="29" t="s">
        <v>391</v>
      </c>
      <c r="I396" s="30">
        <v>487694</v>
      </c>
      <c r="J396" s="30">
        <v>-39300</v>
      </c>
      <c r="K396" s="30">
        <v>448394</v>
      </c>
      <c r="L396" s="30">
        <v>456991</v>
      </c>
      <c r="M396" s="30">
        <v>456991</v>
      </c>
      <c r="N396" s="30">
        <v>215188.51</v>
      </c>
      <c r="O396" s="30">
        <v>215188.51</v>
      </c>
    </row>
    <row r="397" spans="1:15" x14ac:dyDescent="0.25">
      <c r="A397" s="10" t="str">
        <f>MID(Tabla1[[#This Row],[Org 2]],1,2)</f>
        <v>04</v>
      </c>
      <c r="B397" s="28" t="s">
        <v>28</v>
      </c>
      <c r="C397" s="28" t="s">
        <v>26</v>
      </c>
      <c r="D397" s="11" t="str">
        <f>VLOOKUP(C397,Hoja2!B:C,2,FALSE)</f>
        <v>Información, Registro y Gestión del Padrón</v>
      </c>
      <c r="E397" s="12" t="str">
        <f t="shared" si="14"/>
        <v>1</v>
      </c>
      <c r="F397" s="12" t="str">
        <f t="shared" si="15"/>
        <v>12</v>
      </c>
      <c r="G397" s="28" t="s">
        <v>392</v>
      </c>
      <c r="H397" s="29" t="s">
        <v>393</v>
      </c>
      <c r="I397" s="30">
        <v>61657</v>
      </c>
      <c r="J397" s="30">
        <v>0</v>
      </c>
      <c r="K397" s="30">
        <v>61657</v>
      </c>
      <c r="L397" s="30">
        <v>65170.720000000001</v>
      </c>
      <c r="M397" s="30">
        <v>65170.720000000001</v>
      </c>
      <c r="N397" s="30">
        <v>30112.240000000002</v>
      </c>
      <c r="O397" s="30">
        <v>30112.240000000002</v>
      </c>
    </row>
    <row r="398" spans="1:15" x14ac:dyDescent="0.25">
      <c r="A398" s="10" t="str">
        <f>MID(Tabla1[[#This Row],[Org 2]],1,2)</f>
        <v>04</v>
      </c>
      <c r="B398" s="28" t="s">
        <v>28</v>
      </c>
      <c r="C398" s="28" t="s">
        <v>26</v>
      </c>
      <c r="D398" s="11" t="str">
        <f>VLOOKUP(C398,Hoja2!B:C,2,FALSE)</f>
        <v>Información, Registro y Gestión del Padrón</v>
      </c>
      <c r="E398" s="12" t="str">
        <f t="shared" si="14"/>
        <v>1</v>
      </c>
      <c r="F398" s="12" t="str">
        <f t="shared" si="15"/>
        <v>13</v>
      </c>
      <c r="G398" s="28" t="s">
        <v>430</v>
      </c>
      <c r="H398" s="29" t="s">
        <v>381</v>
      </c>
      <c r="I398" s="30">
        <v>74744</v>
      </c>
      <c r="J398" s="30">
        <v>0</v>
      </c>
      <c r="K398" s="30">
        <v>74744</v>
      </c>
      <c r="L398" s="30">
        <v>74744</v>
      </c>
      <c r="M398" s="30">
        <v>74744</v>
      </c>
      <c r="N398" s="30">
        <v>37954.589999999997</v>
      </c>
      <c r="O398" s="30">
        <v>37954.589999999997</v>
      </c>
    </row>
    <row r="399" spans="1:15" x14ac:dyDescent="0.25">
      <c r="A399" s="10" t="str">
        <f>MID(Tabla1[[#This Row],[Org 2]],1,2)</f>
        <v>04</v>
      </c>
      <c r="B399" s="28" t="s">
        <v>28</v>
      </c>
      <c r="C399" s="28" t="s">
        <v>26</v>
      </c>
      <c r="D399" s="11" t="str">
        <f>VLOOKUP(C399,Hoja2!B:C,2,FALSE)</f>
        <v>Información, Registro y Gestión del Padrón</v>
      </c>
      <c r="E399" s="12" t="str">
        <f t="shared" si="14"/>
        <v>1</v>
      </c>
      <c r="F399" s="12" t="str">
        <f t="shared" si="15"/>
        <v>13</v>
      </c>
      <c r="G399" s="28" t="s">
        <v>433</v>
      </c>
      <c r="H399" s="29" t="s">
        <v>434</v>
      </c>
      <c r="I399" s="30">
        <v>63855</v>
      </c>
      <c r="J399" s="30">
        <v>30000</v>
      </c>
      <c r="K399" s="30">
        <v>93855</v>
      </c>
      <c r="L399" s="30">
        <v>42540.800000000003</v>
      </c>
      <c r="M399" s="30">
        <v>42540.800000000003</v>
      </c>
      <c r="N399" s="30">
        <v>42141.23</v>
      </c>
      <c r="O399" s="30">
        <v>42141.23</v>
      </c>
    </row>
    <row r="400" spans="1:15" x14ac:dyDescent="0.25">
      <c r="A400" s="10" t="str">
        <f>MID(Tabla1[[#This Row],[Org 2]],1,2)</f>
        <v>04</v>
      </c>
      <c r="B400" s="28" t="s">
        <v>28</v>
      </c>
      <c r="C400" s="28" t="s">
        <v>26</v>
      </c>
      <c r="D400" s="11" t="str">
        <f>VLOOKUP(C400,Hoja2!B:C,2,FALSE)</f>
        <v>Información, Registro y Gestión del Padrón</v>
      </c>
      <c r="E400" s="12" t="str">
        <f t="shared" si="14"/>
        <v>1</v>
      </c>
      <c r="F400" s="12" t="str">
        <f t="shared" si="15"/>
        <v>13</v>
      </c>
      <c r="G400" s="28" t="s">
        <v>455</v>
      </c>
      <c r="H400" s="29" t="s">
        <v>456</v>
      </c>
      <c r="I400" s="30">
        <v>0</v>
      </c>
      <c r="J400" s="30">
        <v>0</v>
      </c>
      <c r="K400" s="30">
        <v>0</v>
      </c>
      <c r="L400" s="30">
        <v>30312</v>
      </c>
      <c r="M400" s="30">
        <v>30312</v>
      </c>
      <c r="N400" s="30">
        <v>29397.82</v>
      </c>
      <c r="O400" s="30">
        <v>29397.82</v>
      </c>
    </row>
    <row r="401" spans="1:15" x14ac:dyDescent="0.25">
      <c r="A401" s="10" t="str">
        <f>MID(Tabla1[[#This Row],[Org 2]],1,2)</f>
        <v>04</v>
      </c>
      <c r="B401" s="28" t="s">
        <v>28</v>
      </c>
      <c r="C401" s="28" t="s">
        <v>26</v>
      </c>
      <c r="D401" s="11" t="str">
        <f>VLOOKUP(C401,Hoja2!B:C,2,FALSE)</f>
        <v>Información, Registro y Gestión del Padrón</v>
      </c>
      <c r="E401" s="12" t="str">
        <f t="shared" si="14"/>
        <v>2</v>
      </c>
      <c r="F401" s="12" t="str">
        <f t="shared" si="15"/>
        <v>21</v>
      </c>
      <c r="G401" s="28" t="s">
        <v>422</v>
      </c>
      <c r="H401" s="29" t="s">
        <v>423</v>
      </c>
      <c r="I401" s="30">
        <v>5000</v>
      </c>
      <c r="J401" s="30">
        <v>1000</v>
      </c>
      <c r="K401" s="30">
        <v>6000</v>
      </c>
      <c r="L401" s="30">
        <v>6000</v>
      </c>
      <c r="M401" s="30">
        <v>6000</v>
      </c>
      <c r="N401" s="30">
        <v>879.51</v>
      </c>
      <c r="O401" s="30">
        <v>879.51</v>
      </c>
    </row>
    <row r="402" spans="1:15" x14ac:dyDescent="0.25">
      <c r="A402" s="10" t="str">
        <f>MID(Tabla1[[#This Row],[Org 2]],1,2)</f>
        <v>04</v>
      </c>
      <c r="B402" s="28" t="s">
        <v>28</v>
      </c>
      <c r="C402" s="28" t="s">
        <v>26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22</v>
      </c>
      <c r="G402" s="28" t="s">
        <v>394</v>
      </c>
      <c r="H402" s="29" t="s">
        <v>395</v>
      </c>
      <c r="I402" s="30">
        <v>2000</v>
      </c>
      <c r="J402" s="30">
        <v>0</v>
      </c>
      <c r="K402" s="30">
        <v>2000</v>
      </c>
      <c r="L402" s="30">
        <v>0</v>
      </c>
      <c r="M402" s="30">
        <v>0</v>
      </c>
      <c r="N402" s="30">
        <v>0</v>
      </c>
      <c r="O402" s="30">
        <v>0</v>
      </c>
    </row>
    <row r="403" spans="1:15" x14ac:dyDescent="0.25">
      <c r="A403" s="10" t="str">
        <f>MID(Tabla1[[#This Row],[Org 2]],1,2)</f>
        <v>04</v>
      </c>
      <c r="B403" s="28" t="s">
        <v>28</v>
      </c>
      <c r="C403" s="28" t="s">
        <v>26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22</v>
      </c>
      <c r="G403" s="28" t="s">
        <v>445</v>
      </c>
      <c r="H403" s="29" t="s">
        <v>446</v>
      </c>
      <c r="I403" s="30">
        <v>2000</v>
      </c>
      <c r="J403" s="30">
        <v>0</v>
      </c>
      <c r="K403" s="30">
        <v>2000</v>
      </c>
      <c r="L403" s="30">
        <v>0</v>
      </c>
      <c r="M403" s="30">
        <v>0</v>
      </c>
      <c r="N403" s="30">
        <v>0</v>
      </c>
      <c r="O403" s="30">
        <v>0</v>
      </c>
    </row>
    <row r="404" spans="1:15" x14ac:dyDescent="0.25">
      <c r="A404" s="10" t="str">
        <f>MID(Tabla1[[#This Row],[Org 2]],1,2)</f>
        <v>04</v>
      </c>
      <c r="B404" s="28" t="s">
        <v>28</v>
      </c>
      <c r="C404" s="28" t="s">
        <v>26</v>
      </c>
      <c r="D404" s="11" t="str">
        <f>VLOOKUP(C404,Hoja2!B:C,2,FALSE)</f>
        <v>Información, Registro y Gestión del Padrón</v>
      </c>
      <c r="E404" s="12" t="str">
        <f t="shared" si="14"/>
        <v>2</v>
      </c>
      <c r="F404" s="12" t="str">
        <f t="shared" si="15"/>
        <v>22</v>
      </c>
      <c r="G404" s="28" t="s">
        <v>614</v>
      </c>
      <c r="H404" s="29" t="s">
        <v>615</v>
      </c>
      <c r="I404" s="30">
        <v>1286000</v>
      </c>
      <c r="J404" s="30">
        <v>0</v>
      </c>
      <c r="K404" s="30">
        <v>1286000</v>
      </c>
      <c r="L404" s="30">
        <v>1286000</v>
      </c>
      <c r="M404" s="30">
        <v>1286000</v>
      </c>
      <c r="N404" s="30">
        <v>943799.22</v>
      </c>
      <c r="O404" s="30">
        <v>943799.22</v>
      </c>
    </row>
    <row r="405" spans="1:15" x14ac:dyDescent="0.25">
      <c r="A405" s="10" t="str">
        <f>MID(Tabla1[[#This Row],[Org 2]],1,2)</f>
        <v>04</v>
      </c>
      <c r="B405" s="28" t="s">
        <v>28</v>
      </c>
      <c r="C405" s="28" t="s">
        <v>26</v>
      </c>
      <c r="D405" s="11" t="str">
        <f>VLOOKUP(C405,Hoja2!B:C,2,FALSE)</f>
        <v>Información, Registro y Gestión del Padrón</v>
      </c>
      <c r="E405" s="12" t="str">
        <f t="shared" si="14"/>
        <v>2</v>
      </c>
      <c r="F405" s="12" t="str">
        <f t="shared" si="15"/>
        <v>22</v>
      </c>
      <c r="G405" s="28" t="s">
        <v>616</v>
      </c>
      <c r="H405" s="29" t="s">
        <v>617</v>
      </c>
      <c r="I405" s="30">
        <v>15000</v>
      </c>
      <c r="J405" s="30">
        <v>0</v>
      </c>
      <c r="K405" s="30">
        <v>15000</v>
      </c>
      <c r="L405" s="30">
        <v>0</v>
      </c>
      <c r="M405" s="30">
        <v>0</v>
      </c>
      <c r="N405" s="30">
        <v>0</v>
      </c>
      <c r="O405" s="30">
        <v>0</v>
      </c>
    </row>
    <row r="406" spans="1:15" x14ac:dyDescent="0.25">
      <c r="A406" s="10" t="str">
        <f>MID(Tabla1[[#This Row],[Org 2]],1,2)</f>
        <v>04</v>
      </c>
      <c r="B406" s="28" t="s">
        <v>28</v>
      </c>
      <c r="C406" s="28" t="s">
        <v>26</v>
      </c>
      <c r="D406" s="11" t="str">
        <f>VLOOKUP(C406,Hoja2!B:C,2,FALSE)</f>
        <v>Información, Registro y Gestión del Padrón</v>
      </c>
      <c r="E406" s="12" t="str">
        <f t="shared" si="14"/>
        <v>2</v>
      </c>
      <c r="F406" s="12" t="str">
        <f t="shared" si="15"/>
        <v>22</v>
      </c>
      <c r="G406" s="28" t="s">
        <v>451</v>
      </c>
      <c r="H406" s="29" t="s">
        <v>452</v>
      </c>
      <c r="I406" s="30">
        <v>6000</v>
      </c>
      <c r="J406" s="30">
        <v>-1000</v>
      </c>
      <c r="K406" s="30">
        <v>5000</v>
      </c>
      <c r="L406" s="30">
        <v>2437.69</v>
      </c>
      <c r="M406" s="30">
        <v>2437.69</v>
      </c>
      <c r="N406" s="30">
        <v>2437.69</v>
      </c>
      <c r="O406" s="30">
        <v>2437.69</v>
      </c>
    </row>
    <row r="407" spans="1:15" x14ac:dyDescent="0.25">
      <c r="A407" s="10" t="str">
        <f>MID(Tabla1[[#This Row],[Org 2]],1,2)</f>
        <v>04</v>
      </c>
      <c r="B407" s="28" t="s">
        <v>28</v>
      </c>
      <c r="C407" s="28" t="s">
        <v>26</v>
      </c>
      <c r="D407" s="11" t="str">
        <f>VLOOKUP(C407,Hoja2!B:C,2,FALSE)</f>
        <v>Información, Registro y Gestión del Padrón</v>
      </c>
      <c r="E407" s="12" t="str">
        <f t="shared" si="14"/>
        <v>2</v>
      </c>
      <c r="F407" s="12" t="str">
        <f t="shared" si="15"/>
        <v>22</v>
      </c>
      <c r="G407" s="28" t="s">
        <v>618</v>
      </c>
      <c r="H407" s="29" t="s">
        <v>619</v>
      </c>
      <c r="I407" s="30">
        <v>145000</v>
      </c>
      <c r="J407" s="30">
        <v>0</v>
      </c>
      <c r="K407" s="30">
        <v>145000</v>
      </c>
      <c r="L407" s="30">
        <v>85477.89</v>
      </c>
      <c r="M407" s="30">
        <v>85477.89</v>
      </c>
      <c r="N407" s="30">
        <v>28743.65</v>
      </c>
      <c r="O407" s="30">
        <v>28743.65</v>
      </c>
    </row>
    <row r="408" spans="1:15" x14ac:dyDescent="0.25">
      <c r="A408" s="10" t="str">
        <f>MID(Tabla1[[#This Row],[Org 2]],1,2)</f>
        <v>04</v>
      </c>
      <c r="B408" s="28" t="s">
        <v>28</v>
      </c>
      <c r="C408" s="28" t="s">
        <v>26</v>
      </c>
      <c r="D408" s="11" t="str">
        <f>VLOOKUP(C408,Hoja2!B:C,2,FALSE)</f>
        <v>Información, Registro y Gestión del Padrón</v>
      </c>
      <c r="E408" s="12" t="str">
        <f t="shared" si="14"/>
        <v>2</v>
      </c>
      <c r="F408" s="12" t="str">
        <f t="shared" si="15"/>
        <v>22</v>
      </c>
      <c r="G408" s="28" t="s">
        <v>426</v>
      </c>
      <c r="H408" s="29" t="s">
        <v>427</v>
      </c>
      <c r="I408" s="30">
        <v>717000</v>
      </c>
      <c r="J408" s="30">
        <v>0</v>
      </c>
      <c r="K408" s="30">
        <v>717000</v>
      </c>
      <c r="L408" s="30">
        <v>604711.82999999996</v>
      </c>
      <c r="M408" s="30">
        <v>592870.40000000002</v>
      </c>
      <c r="N408" s="30">
        <v>146500.96</v>
      </c>
      <c r="O408" s="30">
        <v>144784.57</v>
      </c>
    </row>
    <row r="409" spans="1:15" x14ac:dyDescent="0.25">
      <c r="A409" s="10" t="str">
        <f>MID(Tabla1[[#This Row],[Org 2]],1,2)</f>
        <v>04</v>
      </c>
      <c r="B409" s="28" t="s">
        <v>28</v>
      </c>
      <c r="C409" s="28" t="s">
        <v>26</v>
      </c>
      <c r="D409" s="11" t="str">
        <f>VLOOKUP(C409,Hoja2!B:C,2,FALSE)</f>
        <v>Información, Registro y Gestión del Padrón</v>
      </c>
      <c r="E409" s="12" t="str">
        <f t="shared" si="14"/>
        <v>2</v>
      </c>
      <c r="F409" s="12" t="str">
        <f t="shared" si="15"/>
        <v>23</v>
      </c>
      <c r="G409" s="28" t="s">
        <v>406</v>
      </c>
      <c r="H409" s="29" t="s">
        <v>407</v>
      </c>
      <c r="I409" s="30">
        <v>300</v>
      </c>
      <c r="J409" s="30">
        <v>0</v>
      </c>
      <c r="K409" s="30">
        <v>300</v>
      </c>
      <c r="L409" s="30">
        <v>0</v>
      </c>
      <c r="M409" s="30">
        <v>0</v>
      </c>
      <c r="N409" s="30">
        <v>0</v>
      </c>
      <c r="O409" s="30">
        <v>0</v>
      </c>
    </row>
    <row r="410" spans="1:15" x14ac:dyDescent="0.25">
      <c r="A410" s="10" t="str">
        <f>MID(Tabla1[[#This Row],[Org 2]],1,2)</f>
        <v>04</v>
      </c>
      <c r="B410" s="28" t="s">
        <v>28</v>
      </c>
      <c r="C410" s="28" t="s">
        <v>26</v>
      </c>
      <c r="D410" s="11" t="str">
        <f>VLOOKUP(C410,Hoja2!B:C,2,FALSE)</f>
        <v>Información, Registro y Gestión del Padrón</v>
      </c>
      <c r="E410" s="12" t="str">
        <f t="shared" si="14"/>
        <v>2</v>
      </c>
      <c r="F410" s="12" t="str">
        <f t="shared" si="15"/>
        <v>23</v>
      </c>
      <c r="G410" s="28" t="s">
        <v>410</v>
      </c>
      <c r="H410" s="29" t="s">
        <v>411</v>
      </c>
      <c r="I410" s="30">
        <v>500</v>
      </c>
      <c r="J410" s="30">
        <v>0</v>
      </c>
      <c r="K410" s="30">
        <v>500</v>
      </c>
      <c r="L410" s="30">
        <v>0</v>
      </c>
      <c r="M410" s="30">
        <v>0</v>
      </c>
      <c r="N410" s="30">
        <v>0</v>
      </c>
      <c r="O410" s="30">
        <v>0</v>
      </c>
    </row>
    <row r="411" spans="1:15" x14ac:dyDescent="0.25">
      <c r="A411" s="10" t="str">
        <f>MID(Tabla1[[#This Row],[Org 2]],1,2)</f>
        <v>04</v>
      </c>
      <c r="B411" s="28" t="s">
        <v>28</v>
      </c>
      <c r="C411" s="28" t="s">
        <v>26</v>
      </c>
      <c r="D411" s="11" t="str">
        <f>VLOOKUP(C411,Hoja2!B:C,2,FALSE)</f>
        <v>Información, Registro y Gestión del Padrón</v>
      </c>
      <c r="E411" s="12" t="str">
        <f t="shared" si="14"/>
        <v>4</v>
      </c>
      <c r="F411" s="12" t="str">
        <f t="shared" si="15"/>
        <v>46</v>
      </c>
      <c r="G411" s="28" t="s">
        <v>465</v>
      </c>
      <c r="H411" s="29" t="s">
        <v>466</v>
      </c>
      <c r="I411" s="30">
        <v>3000</v>
      </c>
      <c r="J411" s="30">
        <v>0</v>
      </c>
      <c r="K411" s="30">
        <v>3000</v>
      </c>
      <c r="L411" s="30">
        <v>3000</v>
      </c>
      <c r="M411" s="30">
        <v>3000</v>
      </c>
      <c r="N411" s="30">
        <v>3000</v>
      </c>
      <c r="O411" s="30">
        <v>3000</v>
      </c>
    </row>
    <row r="412" spans="1:15" x14ac:dyDescent="0.25">
      <c r="A412" s="10" t="str">
        <f>MID(Tabla1[[#This Row],[Org 2]],1,2)</f>
        <v>04</v>
      </c>
      <c r="B412" s="28" t="s">
        <v>28</v>
      </c>
      <c r="C412" s="28" t="s">
        <v>26</v>
      </c>
      <c r="D412" s="11" t="str">
        <f>VLOOKUP(C412,Hoja2!B:C,2,FALSE)</f>
        <v>Información, Registro y Gestión del Padrón</v>
      </c>
      <c r="E412" s="12" t="str">
        <f t="shared" si="14"/>
        <v>6</v>
      </c>
      <c r="F412" s="12" t="str">
        <f t="shared" si="15"/>
        <v>64</v>
      </c>
      <c r="G412" s="28" t="s">
        <v>489</v>
      </c>
      <c r="H412" s="29" t="s">
        <v>490</v>
      </c>
      <c r="I412" s="30">
        <v>0</v>
      </c>
      <c r="J412" s="30">
        <v>0</v>
      </c>
      <c r="K412" s="30">
        <v>0</v>
      </c>
      <c r="L412" s="30">
        <v>18246.5</v>
      </c>
      <c r="M412" s="30">
        <v>18246.5</v>
      </c>
      <c r="N412" s="30">
        <v>1375</v>
      </c>
      <c r="O412" s="30">
        <v>1375</v>
      </c>
    </row>
    <row r="413" spans="1:15" x14ac:dyDescent="0.25">
      <c r="A413" s="10" t="str">
        <f>MID(Tabla1[[#This Row],[Org 2]],1,2)</f>
        <v>04</v>
      </c>
      <c r="B413" s="28" t="s">
        <v>28</v>
      </c>
      <c r="C413" s="28" t="s">
        <v>34</v>
      </c>
      <c r="D413" s="11" t="str">
        <f>VLOOKUP(C413,Hoja2!B:C,2,FALSE)</f>
        <v>Imprevistos y Contingencias de Ejecución</v>
      </c>
      <c r="E413" s="12" t="str">
        <f t="shared" si="14"/>
        <v>5</v>
      </c>
      <c r="F413" s="12" t="str">
        <f t="shared" si="15"/>
        <v>50</v>
      </c>
      <c r="G413" s="28" t="s">
        <v>620</v>
      </c>
      <c r="H413" s="29" t="s">
        <v>621</v>
      </c>
      <c r="I413" s="30">
        <v>325000</v>
      </c>
      <c r="J413" s="30">
        <v>0</v>
      </c>
      <c r="K413" s="30">
        <v>325000</v>
      </c>
      <c r="L413" s="30">
        <v>0</v>
      </c>
      <c r="M413" s="30">
        <v>0</v>
      </c>
      <c r="N413" s="30">
        <v>0</v>
      </c>
      <c r="O413" s="30">
        <v>0</v>
      </c>
    </row>
    <row r="414" spans="1:15" x14ac:dyDescent="0.25">
      <c r="A414" s="10" t="str">
        <f>MID(Tabla1[[#This Row],[Org 2]],1,2)</f>
        <v>04</v>
      </c>
      <c r="B414" s="28" t="s">
        <v>28</v>
      </c>
      <c r="C414" s="28" t="s">
        <v>35</v>
      </c>
      <c r="D414" s="11" t="str">
        <f>VLOOKUP(C414,Hoja2!B:C,2,FALSE)</f>
        <v>Planificación Económico Financiera</v>
      </c>
      <c r="E414" s="12" t="str">
        <f t="shared" si="14"/>
        <v>1</v>
      </c>
      <c r="F414" s="12" t="str">
        <f t="shared" si="15"/>
        <v>12</v>
      </c>
      <c r="G414" s="28" t="s">
        <v>414</v>
      </c>
      <c r="H414" s="29" t="s">
        <v>415</v>
      </c>
      <c r="I414" s="30">
        <v>33769</v>
      </c>
      <c r="J414" s="30">
        <v>0</v>
      </c>
      <c r="K414" s="30">
        <v>33769</v>
      </c>
      <c r="L414" s="30">
        <v>33769</v>
      </c>
      <c r="M414" s="30">
        <v>33769</v>
      </c>
      <c r="N414" s="30">
        <v>17049.72</v>
      </c>
      <c r="O414" s="30">
        <v>17049.72</v>
      </c>
    </row>
    <row r="415" spans="1:15" x14ac:dyDescent="0.25">
      <c r="A415" s="10" t="str">
        <f>MID(Tabla1[[#This Row],[Org 2]],1,2)</f>
        <v>04</v>
      </c>
      <c r="B415" s="28" t="s">
        <v>28</v>
      </c>
      <c r="C415" s="28" t="s">
        <v>35</v>
      </c>
      <c r="D415" s="11" t="str">
        <f>VLOOKUP(C415,Hoja2!B:C,2,FALSE)</f>
        <v>Planificación Económico Financiera</v>
      </c>
      <c r="E415" s="12" t="str">
        <f t="shared" si="14"/>
        <v>1</v>
      </c>
      <c r="F415" s="12" t="str">
        <f t="shared" si="15"/>
        <v>12</v>
      </c>
      <c r="G415" s="28" t="s">
        <v>384</v>
      </c>
      <c r="H415" s="29" t="s">
        <v>385</v>
      </c>
      <c r="I415" s="30">
        <v>22743</v>
      </c>
      <c r="J415" s="30">
        <v>0</v>
      </c>
      <c r="K415" s="30">
        <v>22743</v>
      </c>
      <c r="L415" s="30">
        <v>22743</v>
      </c>
      <c r="M415" s="30">
        <v>22743</v>
      </c>
      <c r="N415" s="30">
        <v>11343.34</v>
      </c>
      <c r="O415" s="30">
        <v>11343.34</v>
      </c>
    </row>
    <row r="416" spans="1:15" x14ac:dyDescent="0.25">
      <c r="A416" s="10" t="str">
        <f>MID(Tabla1[[#This Row],[Org 2]],1,2)</f>
        <v>04</v>
      </c>
      <c r="B416" s="28" t="s">
        <v>28</v>
      </c>
      <c r="C416" s="28" t="s">
        <v>35</v>
      </c>
      <c r="D416" s="11" t="str">
        <f>VLOOKUP(C416,Hoja2!B:C,2,FALSE)</f>
        <v>Planificación Económico Financiera</v>
      </c>
      <c r="E416" s="12" t="str">
        <f t="shared" si="14"/>
        <v>1</v>
      </c>
      <c r="F416" s="12" t="str">
        <f t="shared" si="15"/>
        <v>12</v>
      </c>
      <c r="G416" s="28" t="s">
        <v>386</v>
      </c>
      <c r="H416" s="29" t="s">
        <v>387</v>
      </c>
      <c r="I416" s="30">
        <v>14404</v>
      </c>
      <c r="J416" s="30">
        <v>0</v>
      </c>
      <c r="K416" s="30">
        <v>14404</v>
      </c>
      <c r="L416" s="30">
        <v>14404</v>
      </c>
      <c r="M416" s="30">
        <v>14404</v>
      </c>
      <c r="N416" s="30">
        <v>7222</v>
      </c>
      <c r="O416" s="30">
        <v>7222</v>
      </c>
    </row>
    <row r="417" spans="1:15" x14ac:dyDescent="0.25">
      <c r="A417" s="10" t="str">
        <f>MID(Tabla1[[#This Row],[Org 2]],1,2)</f>
        <v>04</v>
      </c>
      <c r="B417" s="28" t="s">
        <v>28</v>
      </c>
      <c r="C417" s="28" t="s">
        <v>35</v>
      </c>
      <c r="D417" s="11" t="str">
        <f>VLOOKUP(C417,Hoja2!B:C,2,FALSE)</f>
        <v>Planificación Económico Financiera</v>
      </c>
      <c r="E417" s="12" t="str">
        <f t="shared" si="14"/>
        <v>1</v>
      </c>
      <c r="F417" s="12" t="str">
        <f t="shared" si="15"/>
        <v>12</v>
      </c>
      <c r="G417" s="28" t="s">
        <v>388</v>
      </c>
      <c r="H417" s="29" t="s">
        <v>389</v>
      </c>
      <c r="I417" s="30">
        <v>38815</v>
      </c>
      <c r="J417" s="30">
        <v>0</v>
      </c>
      <c r="K417" s="30">
        <v>38815</v>
      </c>
      <c r="L417" s="30">
        <v>38815</v>
      </c>
      <c r="M417" s="30">
        <v>38815</v>
      </c>
      <c r="N417" s="30">
        <v>19512.21</v>
      </c>
      <c r="O417" s="30">
        <v>19512.21</v>
      </c>
    </row>
    <row r="418" spans="1:15" x14ac:dyDescent="0.25">
      <c r="A418" s="10" t="str">
        <f>MID(Tabla1[[#This Row],[Org 2]],1,2)</f>
        <v>04</v>
      </c>
      <c r="B418" s="28" t="s">
        <v>28</v>
      </c>
      <c r="C418" s="28" t="s">
        <v>35</v>
      </c>
      <c r="D418" s="11" t="str">
        <f>VLOOKUP(C418,Hoja2!B:C,2,FALSE)</f>
        <v>Planificación Económico Financiera</v>
      </c>
      <c r="E418" s="12" t="str">
        <f t="shared" si="14"/>
        <v>1</v>
      </c>
      <c r="F418" s="12" t="str">
        <f t="shared" si="15"/>
        <v>12</v>
      </c>
      <c r="G418" s="28" t="s">
        <v>390</v>
      </c>
      <c r="H418" s="29" t="s">
        <v>391</v>
      </c>
      <c r="I418" s="30">
        <v>93126</v>
      </c>
      <c r="J418" s="30">
        <v>0</v>
      </c>
      <c r="K418" s="30">
        <v>93126</v>
      </c>
      <c r="L418" s="30">
        <v>93126</v>
      </c>
      <c r="M418" s="30">
        <v>93126</v>
      </c>
      <c r="N418" s="30">
        <v>47316.54</v>
      </c>
      <c r="O418" s="30">
        <v>47316.54</v>
      </c>
    </row>
    <row r="419" spans="1:15" x14ac:dyDescent="0.25">
      <c r="A419" s="10" t="str">
        <f>MID(Tabla1[[#This Row],[Org 2]],1,2)</f>
        <v>04</v>
      </c>
      <c r="B419" s="28" t="s">
        <v>28</v>
      </c>
      <c r="C419" s="28" t="s">
        <v>35</v>
      </c>
      <c r="D419" s="11" t="str">
        <f>VLOOKUP(C419,Hoja2!B:C,2,FALSE)</f>
        <v>Planificación Económico Financiera</v>
      </c>
      <c r="E419" s="12" t="str">
        <f t="shared" si="14"/>
        <v>1</v>
      </c>
      <c r="F419" s="12" t="str">
        <f t="shared" si="15"/>
        <v>12</v>
      </c>
      <c r="G419" s="28" t="s">
        <v>392</v>
      </c>
      <c r="H419" s="29" t="s">
        <v>393</v>
      </c>
      <c r="I419" s="30">
        <v>7082</v>
      </c>
      <c r="J419" s="30">
        <v>0</v>
      </c>
      <c r="K419" s="30">
        <v>7082</v>
      </c>
      <c r="L419" s="30">
        <v>7005.6</v>
      </c>
      <c r="M419" s="30">
        <v>7005.6</v>
      </c>
      <c r="N419" s="30">
        <v>3958.7</v>
      </c>
      <c r="O419" s="30">
        <v>3958.7</v>
      </c>
    </row>
    <row r="420" spans="1:15" x14ac:dyDescent="0.25">
      <c r="A420" s="10" t="str">
        <f>MID(Tabla1[[#This Row],[Org 2]],1,2)</f>
        <v>04</v>
      </c>
      <c r="B420" s="28" t="s">
        <v>28</v>
      </c>
      <c r="C420" s="28" t="s">
        <v>35</v>
      </c>
      <c r="D420" s="11" t="str">
        <f>VLOOKUP(C420,Hoja2!B:C,2,FALSE)</f>
        <v>Planificación Económico Financiera</v>
      </c>
      <c r="E420" s="12" t="str">
        <f t="shared" si="14"/>
        <v>2</v>
      </c>
      <c r="F420" s="12" t="str">
        <f t="shared" si="15"/>
        <v>20</v>
      </c>
      <c r="G420" s="28" t="s">
        <v>420</v>
      </c>
      <c r="H420" s="29" t="s">
        <v>421</v>
      </c>
      <c r="I420" s="30">
        <v>4000</v>
      </c>
      <c r="J420" s="30">
        <v>0</v>
      </c>
      <c r="K420" s="30">
        <v>4000</v>
      </c>
      <c r="L420" s="30">
        <v>1502.82</v>
      </c>
      <c r="M420" s="30">
        <v>1502.82</v>
      </c>
      <c r="N420" s="30">
        <v>226.63</v>
      </c>
      <c r="O420" s="30">
        <v>226.63</v>
      </c>
    </row>
    <row r="421" spans="1:15" x14ac:dyDescent="0.25">
      <c r="A421" s="10" t="str">
        <f>MID(Tabla1[[#This Row],[Org 2]],1,2)</f>
        <v>04</v>
      </c>
      <c r="B421" s="28" t="s">
        <v>28</v>
      </c>
      <c r="C421" s="28" t="s">
        <v>35</v>
      </c>
      <c r="D421" s="11" t="str">
        <f>VLOOKUP(C421,Hoja2!B:C,2,FALSE)</f>
        <v>Planificación Económico Financiera</v>
      </c>
      <c r="E421" s="12" t="str">
        <f t="shared" si="14"/>
        <v>2</v>
      </c>
      <c r="F421" s="12" t="str">
        <f t="shared" si="15"/>
        <v>22</v>
      </c>
      <c r="G421" s="28" t="s">
        <v>469</v>
      </c>
      <c r="H421" s="29" t="s">
        <v>470</v>
      </c>
      <c r="I421" s="30">
        <v>6500</v>
      </c>
      <c r="J421" s="30">
        <v>0</v>
      </c>
      <c r="K421" s="30">
        <v>6500</v>
      </c>
      <c r="L421" s="30">
        <v>5580.15</v>
      </c>
      <c r="M421" s="30">
        <v>5580.15</v>
      </c>
      <c r="N421" s="30">
        <v>5580.15</v>
      </c>
      <c r="O421" s="30">
        <v>5580.15</v>
      </c>
    </row>
    <row r="422" spans="1:15" x14ac:dyDescent="0.25">
      <c r="A422" s="10" t="str">
        <f>MID(Tabla1[[#This Row],[Org 2]],1,2)</f>
        <v>04</v>
      </c>
      <c r="B422" s="28" t="s">
        <v>28</v>
      </c>
      <c r="C422" s="28" t="s">
        <v>35</v>
      </c>
      <c r="D422" s="11" t="str">
        <f>VLOOKUP(C422,Hoja2!B:C,2,FALSE)</f>
        <v>Planificación Económico Financiera</v>
      </c>
      <c r="E422" s="12" t="str">
        <f t="shared" si="14"/>
        <v>2</v>
      </c>
      <c r="F422" s="12" t="str">
        <f t="shared" si="15"/>
        <v>22</v>
      </c>
      <c r="G422" s="28" t="s">
        <v>447</v>
      </c>
      <c r="H422" s="29" t="s">
        <v>448</v>
      </c>
      <c r="I422" s="30">
        <v>1000</v>
      </c>
      <c r="J422" s="30">
        <v>0</v>
      </c>
      <c r="K422" s="30">
        <v>1000</v>
      </c>
      <c r="L422" s="30">
        <v>33.6</v>
      </c>
      <c r="M422" s="30">
        <v>33.6</v>
      </c>
      <c r="N422" s="30">
        <v>33.6</v>
      </c>
      <c r="O422" s="30">
        <v>33.6</v>
      </c>
    </row>
    <row r="423" spans="1:15" x14ac:dyDescent="0.25">
      <c r="A423" s="10" t="str">
        <f>MID(Tabla1[[#This Row],[Org 2]],1,2)</f>
        <v>04</v>
      </c>
      <c r="B423" s="28" t="s">
        <v>28</v>
      </c>
      <c r="C423" s="28" t="s">
        <v>35</v>
      </c>
      <c r="D423" s="11" t="str">
        <f>VLOOKUP(C423,Hoja2!B:C,2,FALSE)</f>
        <v>Planificación Económico Financiera</v>
      </c>
      <c r="E423" s="12" t="str">
        <f t="shared" si="14"/>
        <v>2</v>
      </c>
      <c r="F423" s="12" t="str">
        <f t="shared" si="15"/>
        <v>22</v>
      </c>
      <c r="G423" s="28" t="s">
        <v>451</v>
      </c>
      <c r="H423" s="29" t="s">
        <v>452</v>
      </c>
      <c r="I423" s="30">
        <v>2000</v>
      </c>
      <c r="J423" s="30">
        <v>0</v>
      </c>
      <c r="K423" s="30">
        <v>2000</v>
      </c>
      <c r="L423" s="30">
        <v>0</v>
      </c>
      <c r="M423" s="30">
        <v>0</v>
      </c>
      <c r="N423" s="30">
        <v>0</v>
      </c>
      <c r="O423" s="30">
        <v>0</v>
      </c>
    </row>
    <row r="424" spans="1:15" x14ac:dyDescent="0.25">
      <c r="A424" s="10" t="str">
        <f>MID(Tabla1[[#This Row],[Org 2]],1,2)</f>
        <v>04</v>
      </c>
      <c r="B424" s="28" t="s">
        <v>28</v>
      </c>
      <c r="C424" s="28" t="s">
        <v>35</v>
      </c>
      <c r="D424" s="11" t="str">
        <f>VLOOKUP(C424,Hoja2!B:C,2,FALSE)</f>
        <v>Planificación Económico Financiera</v>
      </c>
      <c r="E424" s="12" t="str">
        <f t="shared" si="14"/>
        <v>2</v>
      </c>
      <c r="F424" s="12" t="str">
        <f t="shared" si="15"/>
        <v>22</v>
      </c>
      <c r="G424" s="28" t="s">
        <v>426</v>
      </c>
      <c r="H424" s="29" t="s">
        <v>427</v>
      </c>
      <c r="I424" s="30">
        <v>10250</v>
      </c>
      <c r="J424" s="30">
        <v>0</v>
      </c>
      <c r="K424" s="30">
        <v>10250</v>
      </c>
      <c r="L424" s="30">
        <v>5082</v>
      </c>
      <c r="M424" s="30">
        <v>5082</v>
      </c>
      <c r="N424" s="30">
        <v>2541</v>
      </c>
      <c r="O424" s="30">
        <v>2541</v>
      </c>
    </row>
    <row r="425" spans="1:15" x14ac:dyDescent="0.25">
      <c r="A425" s="10" t="str">
        <f>MID(Tabla1[[#This Row],[Org 2]],1,2)</f>
        <v>04</v>
      </c>
      <c r="B425" s="28" t="s">
        <v>28</v>
      </c>
      <c r="C425" s="28" t="s">
        <v>35</v>
      </c>
      <c r="D425" s="11" t="str">
        <f>VLOOKUP(C425,Hoja2!B:C,2,FALSE)</f>
        <v>Planificación Económico Financiera</v>
      </c>
      <c r="E425" s="12" t="str">
        <f t="shared" si="14"/>
        <v>2</v>
      </c>
      <c r="F425" s="12" t="str">
        <f t="shared" si="15"/>
        <v>23</v>
      </c>
      <c r="G425" s="28" t="s">
        <v>406</v>
      </c>
      <c r="H425" s="29" t="s">
        <v>407</v>
      </c>
      <c r="I425" s="30">
        <v>1000</v>
      </c>
      <c r="J425" s="30">
        <v>0</v>
      </c>
      <c r="K425" s="30">
        <v>1000</v>
      </c>
      <c r="L425" s="30">
        <v>0</v>
      </c>
      <c r="M425" s="30">
        <v>0</v>
      </c>
      <c r="N425" s="30">
        <v>0</v>
      </c>
      <c r="O425" s="30">
        <v>0</v>
      </c>
    </row>
    <row r="426" spans="1:15" x14ac:dyDescent="0.25">
      <c r="A426" s="10" t="str">
        <f>MID(Tabla1[[#This Row],[Org 2]],1,2)</f>
        <v>04</v>
      </c>
      <c r="B426" s="28" t="s">
        <v>28</v>
      </c>
      <c r="C426" s="28" t="s">
        <v>36</v>
      </c>
      <c r="D426" s="11" t="str">
        <f>VLOOKUP(C426,Hoja2!B:C,2,FALSE)</f>
        <v>Gestión de Ingresos e Inspección</v>
      </c>
      <c r="E426" s="12" t="str">
        <f t="shared" si="14"/>
        <v>1</v>
      </c>
      <c r="F426" s="12" t="str">
        <f t="shared" si="15"/>
        <v>12</v>
      </c>
      <c r="G426" s="28" t="s">
        <v>414</v>
      </c>
      <c r="H426" s="29" t="s">
        <v>415</v>
      </c>
      <c r="I426" s="30">
        <v>101308</v>
      </c>
      <c r="J426" s="30">
        <v>0</v>
      </c>
      <c r="K426" s="30">
        <v>101308</v>
      </c>
      <c r="L426" s="30">
        <v>84423</v>
      </c>
      <c r="M426" s="30">
        <v>84423</v>
      </c>
      <c r="N426" s="30">
        <v>42411.67</v>
      </c>
      <c r="O426" s="30">
        <v>42411.67</v>
      </c>
    </row>
    <row r="427" spans="1:15" x14ac:dyDescent="0.25">
      <c r="A427" s="10" t="str">
        <f>MID(Tabla1[[#This Row],[Org 2]],1,2)</f>
        <v>04</v>
      </c>
      <c r="B427" s="28" t="s">
        <v>28</v>
      </c>
      <c r="C427" s="28" t="s">
        <v>36</v>
      </c>
      <c r="D427" s="11" t="str">
        <f>VLOOKUP(C427,Hoja2!B:C,2,FALSE)</f>
        <v>Gestión de Ingresos e Inspección</v>
      </c>
      <c r="E427" s="12" t="str">
        <f t="shared" si="14"/>
        <v>1</v>
      </c>
      <c r="F427" s="12" t="str">
        <f t="shared" si="15"/>
        <v>12</v>
      </c>
      <c r="G427" s="28" t="s">
        <v>416</v>
      </c>
      <c r="H427" s="29" t="s">
        <v>417</v>
      </c>
      <c r="I427" s="30">
        <v>74237</v>
      </c>
      <c r="J427" s="30">
        <v>0</v>
      </c>
      <c r="K427" s="30">
        <v>74237</v>
      </c>
      <c r="L427" s="30">
        <v>59389</v>
      </c>
      <c r="M427" s="30">
        <v>59389</v>
      </c>
      <c r="N427" s="30">
        <v>33952.19</v>
      </c>
      <c r="O427" s="30">
        <v>33952.19</v>
      </c>
    </row>
    <row r="428" spans="1:15" x14ac:dyDescent="0.25">
      <c r="A428" s="10" t="str">
        <f>MID(Tabla1[[#This Row],[Org 2]],1,2)</f>
        <v>04</v>
      </c>
      <c r="B428" s="28" t="s">
        <v>28</v>
      </c>
      <c r="C428" s="28" t="s">
        <v>36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12</v>
      </c>
      <c r="G428" s="28" t="s">
        <v>384</v>
      </c>
      <c r="H428" s="29" t="s">
        <v>385</v>
      </c>
      <c r="I428" s="30">
        <v>238805</v>
      </c>
      <c r="J428" s="30">
        <v>0</v>
      </c>
      <c r="K428" s="30">
        <v>238805</v>
      </c>
      <c r="L428" s="30">
        <v>216061</v>
      </c>
      <c r="M428" s="30">
        <v>216061</v>
      </c>
      <c r="N428" s="30">
        <v>100345.29</v>
      </c>
      <c r="O428" s="30">
        <v>100345.29</v>
      </c>
    </row>
    <row r="429" spans="1:15" x14ac:dyDescent="0.25">
      <c r="A429" s="10" t="str">
        <f>MID(Tabla1[[#This Row],[Org 2]],1,2)</f>
        <v>04</v>
      </c>
      <c r="B429" s="28" t="s">
        <v>28</v>
      </c>
      <c r="C429" s="28" t="s">
        <v>36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12</v>
      </c>
      <c r="G429" s="28" t="s">
        <v>418</v>
      </c>
      <c r="H429" s="29" t="s">
        <v>419</v>
      </c>
      <c r="I429" s="30">
        <v>77110</v>
      </c>
      <c r="J429" s="30">
        <v>0</v>
      </c>
      <c r="K429" s="30">
        <v>77110</v>
      </c>
      <c r="L429" s="30">
        <v>67471</v>
      </c>
      <c r="M429" s="30">
        <v>67471</v>
      </c>
      <c r="N429" s="30">
        <v>31022.76</v>
      </c>
      <c r="O429" s="30">
        <v>31022.76</v>
      </c>
    </row>
    <row r="430" spans="1:15" x14ac:dyDescent="0.25">
      <c r="A430" s="10" t="str">
        <f>MID(Tabla1[[#This Row],[Org 2]],1,2)</f>
        <v>04</v>
      </c>
      <c r="B430" s="28" t="s">
        <v>28</v>
      </c>
      <c r="C430" s="28" t="s">
        <v>36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12</v>
      </c>
      <c r="G430" s="28" t="s">
        <v>386</v>
      </c>
      <c r="H430" s="29" t="s">
        <v>387</v>
      </c>
      <c r="I430" s="30">
        <v>133970</v>
      </c>
      <c r="J430" s="30">
        <v>0</v>
      </c>
      <c r="K430" s="30">
        <v>133970</v>
      </c>
      <c r="L430" s="30">
        <v>133970</v>
      </c>
      <c r="M430" s="30">
        <v>133970</v>
      </c>
      <c r="N430" s="30">
        <v>64158.1</v>
      </c>
      <c r="O430" s="30">
        <v>64158.1</v>
      </c>
    </row>
    <row r="431" spans="1:15" x14ac:dyDescent="0.25">
      <c r="A431" s="10" t="str">
        <f>MID(Tabla1[[#This Row],[Org 2]],1,2)</f>
        <v>04</v>
      </c>
      <c r="B431" s="28" t="s">
        <v>28</v>
      </c>
      <c r="C431" s="28" t="s">
        <v>36</v>
      </c>
      <c r="D431" s="11" t="str">
        <f>VLOOKUP(C431,Hoja2!B:C,2,FALSE)</f>
        <v>Gestión de Ingresos e Inspección</v>
      </c>
      <c r="E431" s="12" t="str">
        <f t="shared" si="14"/>
        <v>1</v>
      </c>
      <c r="F431" s="12" t="str">
        <f t="shared" si="15"/>
        <v>12</v>
      </c>
      <c r="G431" s="28" t="s">
        <v>388</v>
      </c>
      <c r="H431" s="29" t="s">
        <v>389</v>
      </c>
      <c r="I431" s="30">
        <v>292728</v>
      </c>
      <c r="J431" s="30">
        <v>0</v>
      </c>
      <c r="K431" s="30">
        <v>292728</v>
      </c>
      <c r="L431" s="30">
        <v>259081</v>
      </c>
      <c r="M431" s="30">
        <v>259081</v>
      </c>
      <c r="N431" s="30">
        <v>125661.94</v>
      </c>
      <c r="O431" s="30">
        <v>125661.94</v>
      </c>
    </row>
    <row r="432" spans="1:15" x14ac:dyDescent="0.25">
      <c r="A432" s="10" t="str">
        <f>MID(Tabla1[[#This Row],[Org 2]],1,2)</f>
        <v>04</v>
      </c>
      <c r="B432" s="28" t="s">
        <v>28</v>
      </c>
      <c r="C432" s="28" t="s">
        <v>36</v>
      </c>
      <c r="D432" s="11" t="str">
        <f>VLOOKUP(C432,Hoja2!B:C,2,FALSE)</f>
        <v>Gestión de Ingresos e Inspección</v>
      </c>
      <c r="E432" s="12" t="str">
        <f t="shared" si="14"/>
        <v>1</v>
      </c>
      <c r="F432" s="12" t="str">
        <f t="shared" si="15"/>
        <v>12</v>
      </c>
      <c r="G432" s="28" t="s">
        <v>390</v>
      </c>
      <c r="H432" s="29" t="s">
        <v>391</v>
      </c>
      <c r="I432" s="30">
        <v>680275</v>
      </c>
      <c r="J432" s="30">
        <v>-43000</v>
      </c>
      <c r="K432" s="30">
        <v>637275</v>
      </c>
      <c r="L432" s="30">
        <v>601611</v>
      </c>
      <c r="M432" s="30">
        <v>601611</v>
      </c>
      <c r="N432" s="30">
        <v>315838.82</v>
      </c>
      <c r="O432" s="30">
        <v>315838.82</v>
      </c>
    </row>
    <row r="433" spans="1:15" x14ac:dyDescent="0.25">
      <c r="A433" s="10" t="str">
        <f>MID(Tabla1[[#This Row],[Org 2]],1,2)</f>
        <v>04</v>
      </c>
      <c r="B433" s="28" t="s">
        <v>28</v>
      </c>
      <c r="C433" s="28" t="s">
        <v>36</v>
      </c>
      <c r="D433" s="11" t="str">
        <f>VLOOKUP(C433,Hoja2!B:C,2,FALSE)</f>
        <v>Gestión de Ingresos e Inspección</v>
      </c>
      <c r="E433" s="12" t="str">
        <f t="shared" si="14"/>
        <v>1</v>
      </c>
      <c r="F433" s="12" t="str">
        <f t="shared" si="15"/>
        <v>12</v>
      </c>
      <c r="G433" s="28" t="s">
        <v>392</v>
      </c>
      <c r="H433" s="29" t="s">
        <v>393</v>
      </c>
      <c r="I433" s="30">
        <v>64555</v>
      </c>
      <c r="J433" s="30">
        <v>0</v>
      </c>
      <c r="K433" s="30">
        <v>64555</v>
      </c>
      <c r="L433" s="30">
        <v>68562.47</v>
      </c>
      <c r="M433" s="30">
        <v>68562.47</v>
      </c>
      <c r="N433" s="30">
        <v>36345.68</v>
      </c>
      <c r="O433" s="30">
        <v>36345.68</v>
      </c>
    </row>
    <row r="434" spans="1:15" x14ac:dyDescent="0.25">
      <c r="A434" s="10" t="str">
        <f>MID(Tabla1[[#This Row],[Org 2]],1,2)</f>
        <v>04</v>
      </c>
      <c r="B434" s="28" t="s">
        <v>28</v>
      </c>
      <c r="C434" s="28" t="s">
        <v>36</v>
      </c>
      <c r="D434" s="11" t="str">
        <f>VLOOKUP(C434,Hoja2!B:C,2,FALSE)</f>
        <v>Gestión de Ingresos e Inspección</v>
      </c>
      <c r="E434" s="12" t="str">
        <f t="shared" si="14"/>
        <v>1</v>
      </c>
      <c r="F434" s="12" t="str">
        <f t="shared" si="15"/>
        <v>13</v>
      </c>
      <c r="G434" s="28" t="s">
        <v>430</v>
      </c>
      <c r="H434" s="29" t="s">
        <v>381</v>
      </c>
      <c r="I434" s="30">
        <v>34123</v>
      </c>
      <c r="J434" s="30">
        <v>0</v>
      </c>
      <c r="K434" s="30">
        <v>34123</v>
      </c>
      <c r="L434" s="30">
        <v>16300</v>
      </c>
      <c r="M434" s="30">
        <v>16300</v>
      </c>
      <c r="N434" s="30">
        <v>15722.28</v>
      </c>
      <c r="O434" s="30">
        <v>15722.28</v>
      </c>
    </row>
    <row r="435" spans="1:15" x14ac:dyDescent="0.25">
      <c r="A435" s="10" t="str">
        <f>MID(Tabla1[[#This Row],[Org 2]],1,2)</f>
        <v>04</v>
      </c>
      <c r="B435" s="28" t="s">
        <v>28</v>
      </c>
      <c r="C435" s="28" t="s">
        <v>36</v>
      </c>
      <c r="D435" s="11" t="str">
        <f>VLOOKUP(C435,Hoja2!B:C,2,FALSE)</f>
        <v>Gestión de Ingresos e Inspección</v>
      </c>
      <c r="E435" s="12" t="str">
        <f t="shared" si="14"/>
        <v>1</v>
      </c>
      <c r="F435" s="12" t="str">
        <f t="shared" si="15"/>
        <v>13</v>
      </c>
      <c r="G435" s="28" t="s">
        <v>433</v>
      </c>
      <c r="H435" s="29" t="s">
        <v>434</v>
      </c>
      <c r="I435" s="30">
        <v>30354</v>
      </c>
      <c r="J435" s="30">
        <v>43000</v>
      </c>
      <c r="K435" s="30">
        <v>73354</v>
      </c>
      <c r="L435" s="30">
        <v>33570.400000000001</v>
      </c>
      <c r="M435" s="30">
        <v>33570.400000000001</v>
      </c>
      <c r="N435" s="30">
        <v>23433.89</v>
      </c>
      <c r="O435" s="30">
        <v>23433.89</v>
      </c>
    </row>
    <row r="436" spans="1:15" x14ac:dyDescent="0.25">
      <c r="A436" s="10" t="str">
        <f>MID(Tabla1[[#This Row],[Org 2]],1,2)</f>
        <v>04</v>
      </c>
      <c r="B436" s="28" t="s">
        <v>28</v>
      </c>
      <c r="C436" s="28" t="s">
        <v>36</v>
      </c>
      <c r="D436" s="11" t="str">
        <f>VLOOKUP(C436,Hoja2!B:C,2,FALSE)</f>
        <v>Gestión de Ingresos e Inspección</v>
      </c>
      <c r="E436" s="12" t="str">
        <f t="shared" si="14"/>
        <v>1</v>
      </c>
      <c r="F436" s="12" t="str">
        <f t="shared" si="15"/>
        <v>13</v>
      </c>
      <c r="G436" s="28" t="s">
        <v>455</v>
      </c>
      <c r="H436" s="29" t="s">
        <v>456</v>
      </c>
      <c r="I436" s="30">
        <v>0</v>
      </c>
      <c r="J436" s="30">
        <v>0</v>
      </c>
      <c r="K436" s="30">
        <v>0</v>
      </c>
      <c r="L436" s="30">
        <v>44468</v>
      </c>
      <c r="M436" s="30">
        <v>44468</v>
      </c>
      <c r="N436" s="30">
        <v>44096.76</v>
      </c>
      <c r="O436" s="30">
        <v>44096.76</v>
      </c>
    </row>
    <row r="437" spans="1:15" x14ac:dyDescent="0.25">
      <c r="A437" s="10" t="str">
        <f>MID(Tabla1[[#This Row],[Org 2]],1,2)</f>
        <v>04</v>
      </c>
      <c r="B437" s="28" t="s">
        <v>28</v>
      </c>
      <c r="C437" s="28" t="s">
        <v>36</v>
      </c>
      <c r="D437" s="11" t="str">
        <f>VLOOKUP(C437,Hoja2!B:C,2,FALSE)</f>
        <v>Gestión de Ingresos e Inspección</v>
      </c>
      <c r="E437" s="12" t="str">
        <f t="shared" si="14"/>
        <v>1</v>
      </c>
      <c r="F437" s="12" t="str">
        <f t="shared" si="15"/>
        <v>15</v>
      </c>
      <c r="G437" s="28" t="s">
        <v>435</v>
      </c>
      <c r="H437" s="29" t="s">
        <v>436</v>
      </c>
      <c r="I437" s="30">
        <v>7000</v>
      </c>
      <c r="J437" s="30">
        <v>0</v>
      </c>
      <c r="K437" s="30">
        <v>7000</v>
      </c>
      <c r="L437" s="30">
        <v>0</v>
      </c>
      <c r="M437" s="30">
        <v>0</v>
      </c>
      <c r="N437" s="30">
        <v>0</v>
      </c>
      <c r="O437" s="30">
        <v>0</v>
      </c>
    </row>
    <row r="438" spans="1:15" x14ac:dyDescent="0.25">
      <c r="A438" s="10" t="str">
        <f>MID(Tabla1[[#This Row],[Org 2]],1,2)</f>
        <v>04</v>
      </c>
      <c r="B438" s="28" t="s">
        <v>28</v>
      </c>
      <c r="C438" s="28" t="s">
        <v>36</v>
      </c>
      <c r="D438" s="11" t="str">
        <f>VLOOKUP(C438,Hoja2!B:C,2,FALSE)</f>
        <v>Gestión de Ingresos e Inspección</v>
      </c>
      <c r="E438" s="12" t="str">
        <f t="shared" si="14"/>
        <v>2</v>
      </c>
      <c r="F438" s="12" t="str">
        <f t="shared" si="15"/>
        <v>20</v>
      </c>
      <c r="G438" s="28" t="s">
        <v>420</v>
      </c>
      <c r="H438" s="29" t="s">
        <v>421</v>
      </c>
      <c r="I438" s="30">
        <v>9500</v>
      </c>
      <c r="J438" s="30">
        <v>0</v>
      </c>
      <c r="K438" s="30">
        <v>9500</v>
      </c>
      <c r="L438" s="30">
        <v>7000</v>
      </c>
      <c r="M438" s="30">
        <v>7000</v>
      </c>
      <c r="N438" s="30">
        <v>1392.9</v>
      </c>
      <c r="O438" s="30">
        <v>1392.9</v>
      </c>
    </row>
    <row r="439" spans="1:15" x14ac:dyDescent="0.25">
      <c r="A439" s="10" t="str">
        <f>MID(Tabla1[[#This Row],[Org 2]],1,2)</f>
        <v>04</v>
      </c>
      <c r="B439" s="28" t="s">
        <v>28</v>
      </c>
      <c r="C439" s="28" t="s">
        <v>36</v>
      </c>
      <c r="D439" s="11" t="str">
        <f>VLOOKUP(C439,Hoja2!B:C,2,FALSE)</f>
        <v>Gestión de Ingresos e Inspección</v>
      </c>
      <c r="E439" s="12" t="str">
        <f t="shared" si="14"/>
        <v>2</v>
      </c>
      <c r="F439" s="12" t="str">
        <f t="shared" si="15"/>
        <v>22</v>
      </c>
      <c r="G439" s="28" t="s">
        <v>394</v>
      </c>
      <c r="H439" s="29" t="s">
        <v>395</v>
      </c>
      <c r="I439" s="30">
        <v>2200</v>
      </c>
      <c r="J439" s="30">
        <v>0</v>
      </c>
      <c r="K439" s="30">
        <v>2200</v>
      </c>
      <c r="L439" s="30">
        <v>0</v>
      </c>
      <c r="M439" s="30">
        <v>0</v>
      </c>
      <c r="N439" s="30">
        <v>0</v>
      </c>
      <c r="O439" s="30">
        <v>0</v>
      </c>
    </row>
    <row r="440" spans="1:15" x14ac:dyDescent="0.25">
      <c r="A440" s="10" t="str">
        <f>MID(Tabla1[[#This Row],[Org 2]],1,2)</f>
        <v>04</v>
      </c>
      <c r="B440" s="28" t="s">
        <v>28</v>
      </c>
      <c r="C440" s="28" t="s">
        <v>36</v>
      </c>
      <c r="D440" s="11" t="str">
        <f>VLOOKUP(C440,Hoja2!B:C,2,FALSE)</f>
        <v>Gestión de Ingresos e Inspección</v>
      </c>
      <c r="E440" s="12" t="str">
        <f t="shared" si="14"/>
        <v>2</v>
      </c>
      <c r="F440" s="12" t="str">
        <f t="shared" si="15"/>
        <v>22</v>
      </c>
      <c r="G440" s="28" t="s">
        <v>447</v>
      </c>
      <c r="H440" s="29" t="s">
        <v>448</v>
      </c>
      <c r="I440" s="30">
        <v>14000</v>
      </c>
      <c r="J440" s="30">
        <v>0</v>
      </c>
      <c r="K440" s="30">
        <v>14000</v>
      </c>
      <c r="L440" s="30">
        <v>10684.8</v>
      </c>
      <c r="M440" s="30">
        <v>10684.8</v>
      </c>
      <c r="N440" s="30">
        <v>2850.19</v>
      </c>
      <c r="O440" s="30">
        <v>2850.19</v>
      </c>
    </row>
    <row r="441" spans="1:15" x14ac:dyDescent="0.25">
      <c r="A441" s="10" t="str">
        <f>MID(Tabla1[[#This Row],[Org 2]],1,2)</f>
        <v>04</v>
      </c>
      <c r="B441" s="28" t="s">
        <v>28</v>
      </c>
      <c r="C441" s="28" t="s">
        <v>36</v>
      </c>
      <c r="D441" s="11" t="str">
        <f>VLOOKUP(C441,Hoja2!B:C,2,FALSE)</f>
        <v>Gestión de Ingresos e Inspección</v>
      </c>
      <c r="E441" s="12" t="str">
        <f t="shared" si="14"/>
        <v>2</v>
      </c>
      <c r="F441" s="12" t="str">
        <f t="shared" si="15"/>
        <v>22</v>
      </c>
      <c r="G441" s="28" t="s">
        <v>424</v>
      </c>
      <c r="H441" s="29" t="s">
        <v>425</v>
      </c>
      <c r="I441" s="30">
        <v>1000</v>
      </c>
      <c r="J441" s="30">
        <v>0</v>
      </c>
      <c r="K441" s="30">
        <v>1000</v>
      </c>
      <c r="L441" s="30">
        <v>0</v>
      </c>
      <c r="M441" s="30">
        <v>0</v>
      </c>
      <c r="N441" s="30">
        <v>0</v>
      </c>
      <c r="O441" s="30">
        <v>0</v>
      </c>
    </row>
    <row r="442" spans="1:15" x14ac:dyDescent="0.25">
      <c r="A442" s="10" t="str">
        <f>MID(Tabla1[[#This Row],[Org 2]],1,2)</f>
        <v>04</v>
      </c>
      <c r="B442" s="28" t="s">
        <v>28</v>
      </c>
      <c r="C442" s="28" t="s">
        <v>36</v>
      </c>
      <c r="D442" s="11" t="str">
        <f>VLOOKUP(C442,Hoja2!B:C,2,FALSE)</f>
        <v>Gestión de Ingresos e Inspección</v>
      </c>
      <c r="E442" s="12" t="str">
        <f t="shared" si="14"/>
        <v>2</v>
      </c>
      <c r="F442" s="12" t="str">
        <f t="shared" si="15"/>
        <v>22</v>
      </c>
      <c r="G442" s="28" t="s">
        <v>451</v>
      </c>
      <c r="H442" s="29" t="s">
        <v>452</v>
      </c>
      <c r="I442" s="30">
        <v>8100</v>
      </c>
      <c r="J442" s="30">
        <v>0</v>
      </c>
      <c r="K442" s="30">
        <v>8100</v>
      </c>
      <c r="L442" s="30">
        <v>488.42</v>
      </c>
      <c r="M442" s="30">
        <v>488.42</v>
      </c>
      <c r="N442" s="30">
        <v>488.42</v>
      </c>
      <c r="O442" s="30">
        <v>488.42</v>
      </c>
    </row>
    <row r="443" spans="1:15" x14ac:dyDescent="0.25">
      <c r="A443" s="10" t="str">
        <f>MID(Tabla1[[#This Row],[Org 2]],1,2)</f>
        <v>04</v>
      </c>
      <c r="B443" s="28" t="s">
        <v>28</v>
      </c>
      <c r="C443" s="28" t="s">
        <v>36</v>
      </c>
      <c r="D443" s="11" t="str">
        <f>VLOOKUP(C443,Hoja2!B:C,2,FALSE)</f>
        <v>Gestión de Ingresos e Inspección</v>
      </c>
      <c r="E443" s="12" t="str">
        <f t="shared" si="14"/>
        <v>2</v>
      </c>
      <c r="F443" s="12" t="str">
        <f t="shared" si="15"/>
        <v>22</v>
      </c>
      <c r="G443" s="28" t="s">
        <v>426</v>
      </c>
      <c r="H443" s="29" t="s">
        <v>427</v>
      </c>
      <c r="I443" s="30">
        <v>38000</v>
      </c>
      <c r="J443" s="30">
        <v>0</v>
      </c>
      <c r="K443" s="30">
        <v>38000</v>
      </c>
      <c r="L443" s="30">
        <v>34616.959999999999</v>
      </c>
      <c r="M443" s="30">
        <v>34616.959999999999</v>
      </c>
      <c r="N443" s="30">
        <v>31071.42</v>
      </c>
      <c r="O443" s="30">
        <v>31071.42</v>
      </c>
    </row>
    <row r="444" spans="1:15" x14ac:dyDescent="0.25">
      <c r="A444" s="10" t="str">
        <f>MID(Tabla1[[#This Row],[Org 2]],1,2)</f>
        <v>04</v>
      </c>
      <c r="B444" s="28" t="s">
        <v>28</v>
      </c>
      <c r="C444" s="28" t="s">
        <v>36</v>
      </c>
      <c r="D444" s="11" t="str">
        <f>VLOOKUP(C444,Hoja2!B:C,2,FALSE)</f>
        <v>Gestión de Ingresos e Inspección</v>
      </c>
      <c r="E444" s="12" t="str">
        <f t="shared" si="14"/>
        <v>6</v>
      </c>
      <c r="F444" s="12" t="str">
        <f t="shared" si="15"/>
        <v>64</v>
      </c>
      <c r="G444" s="28" t="s">
        <v>489</v>
      </c>
      <c r="H444" s="29" t="s">
        <v>490</v>
      </c>
      <c r="I444" s="30">
        <v>915345</v>
      </c>
      <c r="J444" s="30">
        <v>0</v>
      </c>
      <c r="K444" s="30">
        <v>915345</v>
      </c>
      <c r="L444" s="30">
        <v>366573.53</v>
      </c>
      <c r="M444" s="30">
        <v>366573.53</v>
      </c>
      <c r="N444" s="30">
        <v>31400.32</v>
      </c>
      <c r="O444" s="30">
        <v>31400.32</v>
      </c>
    </row>
    <row r="445" spans="1:15" x14ac:dyDescent="0.25">
      <c r="A445" s="10" t="str">
        <f>MID(Tabla1[[#This Row],[Org 2]],1,2)</f>
        <v>04</v>
      </c>
      <c r="B445" s="28" t="s">
        <v>28</v>
      </c>
      <c r="C445" s="28" t="s">
        <v>38</v>
      </c>
      <c r="D445" s="11" t="str">
        <f>VLOOKUP(C445,Hoja2!B:C,2,FALSE)</f>
        <v>Tesorería y Recaudación</v>
      </c>
      <c r="E445" s="12" t="str">
        <f t="shared" si="14"/>
        <v>1</v>
      </c>
      <c r="F445" s="12" t="str">
        <f t="shared" si="15"/>
        <v>12</v>
      </c>
      <c r="G445" s="28" t="s">
        <v>414</v>
      </c>
      <c r="H445" s="29" t="s">
        <v>415</v>
      </c>
      <c r="I445" s="30">
        <v>84423</v>
      </c>
      <c r="J445" s="30">
        <v>0</v>
      </c>
      <c r="K445" s="30">
        <v>84423</v>
      </c>
      <c r="L445" s="30">
        <v>81748</v>
      </c>
      <c r="M445" s="30">
        <v>81748</v>
      </c>
      <c r="N445" s="30">
        <v>37974.85</v>
      </c>
      <c r="O445" s="30">
        <v>37974.85</v>
      </c>
    </row>
    <row r="446" spans="1:15" x14ac:dyDescent="0.25">
      <c r="A446" s="10" t="str">
        <f>MID(Tabla1[[#This Row],[Org 2]],1,2)</f>
        <v>04</v>
      </c>
      <c r="B446" s="28" t="s">
        <v>28</v>
      </c>
      <c r="C446" s="28" t="s">
        <v>38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12</v>
      </c>
      <c r="G446" s="28" t="s">
        <v>416</v>
      </c>
      <c r="H446" s="29" t="s">
        <v>417</v>
      </c>
      <c r="I446" s="30">
        <v>44542</v>
      </c>
      <c r="J446" s="30">
        <v>0</v>
      </c>
      <c r="K446" s="30">
        <v>44542</v>
      </c>
      <c r="L446" s="30">
        <v>44542</v>
      </c>
      <c r="M446" s="30">
        <v>44542</v>
      </c>
      <c r="N446" s="30">
        <v>22377.59</v>
      </c>
      <c r="O446" s="30">
        <v>22377.59</v>
      </c>
    </row>
    <row r="447" spans="1:15" x14ac:dyDescent="0.25">
      <c r="A447" s="10" t="str">
        <f>MID(Tabla1[[#This Row],[Org 2]],1,2)</f>
        <v>04</v>
      </c>
      <c r="B447" s="28" t="s">
        <v>28</v>
      </c>
      <c r="C447" s="28" t="s">
        <v>38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12</v>
      </c>
      <c r="G447" s="28" t="s">
        <v>384</v>
      </c>
      <c r="H447" s="29" t="s">
        <v>385</v>
      </c>
      <c r="I447" s="30">
        <v>238805</v>
      </c>
      <c r="J447" s="30">
        <v>-20000</v>
      </c>
      <c r="K447" s="30">
        <v>218805</v>
      </c>
      <c r="L447" s="30">
        <v>216061</v>
      </c>
      <c r="M447" s="30">
        <v>216061</v>
      </c>
      <c r="N447" s="30">
        <v>104136.12</v>
      </c>
      <c r="O447" s="30">
        <v>104136.12</v>
      </c>
    </row>
    <row r="448" spans="1:15" x14ac:dyDescent="0.25">
      <c r="A448" s="10" t="str">
        <f>MID(Tabla1[[#This Row],[Org 2]],1,2)</f>
        <v>04</v>
      </c>
      <c r="B448" s="28" t="s">
        <v>28</v>
      </c>
      <c r="C448" s="28" t="s">
        <v>38</v>
      </c>
      <c r="D448" s="11" t="str">
        <f>VLOOKUP(C448,Hoja2!B:C,2,FALSE)</f>
        <v>Tesorería y Recaudación</v>
      </c>
      <c r="E448" s="12" t="str">
        <f t="shared" si="14"/>
        <v>1</v>
      </c>
      <c r="F448" s="12" t="str">
        <f t="shared" si="15"/>
        <v>12</v>
      </c>
      <c r="G448" s="28" t="s">
        <v>418</v>
      </c>
      <c r="H448" s="29" t="s">
        <v>419</v>
      </c>
      <c r="I448" s="30">
        <v>57859</v>
      </c>
      <c r="J448" s="30">
        <v>0</v>
      </c>
      <c r="K448" s="30">
        <v>57859</v>
      </c>
      <c r="L448" s="30">
        <v>57832</v>
      </c>
      <c r="M448" s="30">
        <v>57832</v>
      </c>
      <c r="N448" s="30">
        <v>25234.19</v>
      </c>
      <c r="O448" s="30">
        <v>25234.19</v>
      </c>
    </row>
    <row r="449" spans="1:15" x14ac:dyDescent="0.25">
      <c r="A449" s="10" t="str">
        <f>MID(Tabla1[[#This Row],[Org 2]],1,2)</f>
        <v>04</v>
      </c>
      <c r="B449" s="28" t="s">
        <v>28</v>
      </c>
      <c r="C449" s="28" t="s">
        <v>38</v>
      </c>
      <c r="D449" s="11" t="str">
        <f>VLOOKUP(C449,Hoja2!B:C,2,FALSE)</f>
        <v>Tesorería y Recaudación</v>
      </c>
      <c r="E449" s="12" t="str">
        <f t="shared" ref="E449:E512" si="16">LEFT(G449,1)</f>
        <v>1</v>
      </c>
      <c r="F449" s="12" t="str">
        <f t="shared" ref="F449:F512" si="17">LEFT(G449,2)</f>
        <v>12</v>
      </c>
      <c r="G449" s="28" t="s">
        <v>386</v>
      </c>
      <c r="H449" s="29" t="s">
        <v>387</v>
      </c>
      <c r="I449" s="30">
        <v>119531</v>
      </c>
      <c r="J449" s="30">
        <v>0</v>
      </c>
      <c r="K449" s="30">
        <v>119531</v>
      </c>
      <c r="L449" s="30">
        <v>119530</v>
      </c>
      <c r="M449" s="30">
        <v>119530</v>
      </c>
      <c r="N449" s="30">
        <v>61650.48</v>
      </c>
      <c r="O449" s="30">
        <v>61650.48</v>
      </c>
    </row>
    <row r="450" spans="1:15" x14ac:dyDescent="0.25">
      <c r="A450" s="10" t="str">
        <f>MID(Tabla1[[#This Row],[Org 2]],1,2)</f>
        <v>04</v>
      </c>
      <c r="B450" s="28" t="s">
        <v>28</v>
      </c>
      <c r="C450" s="28" t="s">
        <v>38</v>
      </c>
      <c r="D450" s="11" t="str">
        <f>VLOOKUP(C450,Hoja2!B:C,2,FALSE)</f>
        <v>Tesorería y Recaudación</v>
      </c>
      <c r="E450" s="12" t="str">
        <f t="shared" si="16"/>
        <v>1</v>
      </c>
      <c r="F450" s="12" t="str">
        <f t="shared" si="17"/>
        <v>12</v>
      </c>
      <c r="G450" s="28" t="s">
        <v>388</v>
      </c>
      <c r="H450" s="29" t="s">
        <v>389</v>
      </c>
      <c r="I450" s="30">
        <v>256448</v>
      </c>
      <c r="J450" s="30">
        <v>-10000</v>
      </c>
      <c r="K450" s="30">
        <v>246448</v>
      </c>
      <c r="L450" s="30">
        <v>240969</v>
      </c>
      <c r="M450" s="30">
        <v>240969</v>
      </c>
      <c r="N450" s="30">
        <v>115323.57</v>
      </c>
      <c r="O450" s="30">
        <v>115323.57</v>
      </c>
    </row>
    <row r="451" spans="1:15" x14ac:dyDescent="0.25">
      <c r="A451" s="10" t="str">
        <f>MID(Tabla1[[#This Row],[Org 2]],1,2)</f>
        <v>04</v>
      </c>
      <c r="B451" s="28" t="s">
        <v>28</v>
      </c>
      <c r="C451" s="28" t="s">
        <v>38</v>
      </c>
      <c r="D451" s="11" t="str">
        <f>VLOOKUP(C451,Hoja2!B:C,2,FALSE)</f>
        <v>Tesorería y Recaudación</v>
      </c>
      <c r="E451" s="12" t="str">
        <f t="shared" si="16"/>
        <v>1</v>
      </c>
      <c r="F451" s="12" t="str">
        <f t="shared" si="17"/>
        <v>12</v>
      </c>
      <c r="G451" s="28" t="s">
        <v>390</v>
      </c>
      <c r="H451" s="29" t="s">
        <v>391</v>
      </c>
      <c r="I451" s="30">
        <v>603839</v>
      </c>
      <c r="J451" s="30">
        <v>-30000</v>
      </c>
      <c r="K451" s="30">
        <v>573839</v>
      </c>
      <c r="L451" s="30">
        <v>570819</v>
      </c>
      <c r="M451" s="30">
        <v>570819</v>
      </c>
      <c r="N451" s="30">
        <v>285015.82</v>
      </c>
      <c r="O451" s="30">
        <v>285015.82</v>
      </c>
    </row>
    <row r="452" spans="1:15" x14ac:dyDescent="0.25">
      <c r="A452" s="10" t="str">
        <f>MID(Tabla1[[#This Row],[Org 2]],1,2)</f>
        <v>04</v>
      </c>
      <c r="B452" s="28" t="s">
        <v>28</v>
      </c>
      <c r="C452" s="28" t="s">
        <v>38</v>
      </c>
      <c r="D452" s="11" t="str">
        <f>VLOOKUP(C452,Hoja2!B:C,2,FALSE)</f>
        <v>Tesorería y Recaudación</v>
      </c>
      <c r="E452" s="12" t="str">
        <f t="shared" si="16"/>
        <v>1</v>
      </c>
      <c r="F452" s="12" t="str">
        <f t="shared" si="17"/>
        <v>12</v>
      </c>
      <c r="G452" s="28" t="s">
        <v>392</v>
      </c>
      <c r="H452" s="29" t="s">
        <v>393</v>
      </c>
      <c r="I452" s="30">
        <v>61018</v>
      </c>
      <c r="J452" s="30">
        <v>0</v>
      </c>
      <c r="K452" s="30">
        <v>61018</v>
      </c>
      <c r="L452" s="30">
        <v>64127.6</v>
      </c>
      <c r="M452" s="30">
        <v>64127.6</v>
      </c>
      <c r="N452" s="30">
        <v>34563.25</v>
      </c>
      <c r="O452" s="30">
        <v>34563.25</v>
      </c>
    </row>
    <row r="453" spans="1:15" x14ac:dyDescent="0.25">
      <c r="A453" s="10" t="str">
        <f>MID(Tabla1[[#This Row],[Org 2]],1,2)</f>
        <v>04</v>
      </c>
      <c r="B453" s="28" t="s">
        <v>28</v>
      </c>
      <c r="C453" s="28" t="s">
        <v>38</v>
      </c>
      <c r="D453" s="11" t="str">
        <f>VLOOKUP(C453,Hoja2!B:C,2,FALSE)</f>
        <v>Tesorería y Recaudación</v>
      </c>
      <c r="E453" s="12" t="str">
        <f t="shared" si="16"/>
        <v>1</v>
      </c>
      <c r="F453" s="12" t="str">
        <f t="shared" si="17"/>
        <v>13</v>
      </c>
      <c r="G453" s="28" t="s">
        <v>430</v>
      </c>
      <c r="H453" s="29" t="s">
        <v>381</v>
      </c>
      <c r="I453" s="30">
        <v>57218</v>
      </c>
      <c r="J453" s="30">
        <v>0</v>
      </c>
      <c r="K453" s="30">
        <v>57218</v>
      </c>
      <c r="L453" s="30">
        <v>57186</v>
      </c>
      <c r="M453" s="30">
        <v>57186</v>
      </c>
      <c r="N453" s="30">
        <v>45038.92</v>
      </c>
      <c r="O453" s="30">
        <v>45038.92</v>
      </c>
    </row>
    <row r="454" spans="1:15" x14ac:dyDescent="0.25">
      <c r="A454" s="10" t="str">
        <f>MID(Tabla1[[#This Row],[Org 2]],1,2)</f>
        <v>04</v>
      </c>
      <c r="B454" s="28" t="s">
        <v>28</v>
      </c>
      <c r="C454" s="28" t="s">
        <v>38</v>
      </c>
      <c r="D454" s="11" t="str">
        <f>VLOOKUP(C454,Hoja2!B:C,2,FALSE)</f>
        <v>Tesorería y Recaudación</v>
      </c>
      <c r="E454" s="12" t="str">
        <f t="shared" si="16"/>
        <v>1</v>
      </c>
      <c r="F454" s="12" t="str">
        <f t="shared" si="17"/>
        <v>13</v>
      </c>
      <c r="G454" s="28" t="s">
        <v>433</v>
      </c>
      <c r="H454" s="29" t="s">
        <v>434</v>
      </c>
      <c r="I454" s="30">
        <v>47431</v>
      </c>
      <c r="J454" s="30">
        <v>70000</v>
      </c>
      <c r="K454" s="30">
        <v>117431</v>
      </c>
      <c r="L454" s="30">
        <v>41540.800000000003</v>
      </c>
      <c r="M454" s="30">
        <v>41540.800000000003</v>
      </c>
      <c r="N454" s="30">
        <v>40907.74</v>
      </c>
      <c r="O454" s="30">
        <v>40907.74</v>
      </c>
    </row>
    <row r="455" spans="1:15" x14ac:dyDescent="0.25">
      <c r="A455" s="10" t="str">
        <f>MID(Tabla1[[#This Row],[Org 2]],1,2)</f>
        <v>04</v>
      </c>
      <c r="B455" s="28" t="s">
        <v>28</v>
      </c>
      <c r="C455" s="28" t="s">
        <v>38</v>
      </c>
      <c r="D455" s="11" t="str">
        <f>VLOOKUP(C455,Hoja2!B:C,2,FALSE)</f>
        <v>Tesorería y Recaudación</v>
      </c>
      <c r="E455" s="12" t="str">
        <f t="shared" si="16"/>
        <v>1</v>
      </c>
      <c r="F455" s="12" t="str">
        <f t="shared" si="17"/>
        <v>13</v>
      </c>
      <c r="G455" s="28" t="s">
        <v>455</v>
      </c>
      <c r="H455" s="29" t="s">
        <v>456</v>
      </c>
      <c r="I455" s="30">
        <v>0</v>
      </c>
      <c r="J455" s="30">
        <v>0</v>
      </c>
      <c r="K455" s="30">
        <v>0</v>
      </c>
      <c r="L455" s="30">
        <v>71312</v>
      </c>
      <c r="M455" s="30">
        <v>71312</v>
      </c>
      <c r="N455" s="30">
        <v>70316.72</v>
      </c>
      <c r="O455" s="30">
        <v>70316.72</v>
      </c>
    </row>
    <row r="456" spans="1:15" x14ac:dyDescent="0.25">
      <c r="A456" s="10" t="str">
        <f>MID(Tabla1[[#This Row],[Org 2]],1,2)</f>
        <v>04</v>
      </c>
      <c r="B456" s="28" t="s">
        <v>28</v>
      </c>
      <c r="C456" s="28" t="s">
        <v>38</v>
      </c>
      <c r="D456" s="11" t="str">
        <f>VLOOKUP(C456,Hoja2!B:C,2,FALSE)</f>
        <v>Tesorería y Recaudación</v>
      </c>
      <c r="E456" s="12" t="str">
        <f t="shared" si="16"/>
        <v>1</v>
      </c>
      <c r="F456" s="12" t="str">
        <f t="shared" si="17"/>
        <v>15</v>
      </c>
      <c r="G456" s="28" t="s">
        <v>435</v>
      </c>
      <c r="H456" s="29" t="s">
        <v>436</v>
      </c>
      <c r="I456" s="30">
        <v>0</v>
      </c>
      <c r="J456" s="30">
        <v>6500</v>
      </c>
      <c r="K456" s="30">
        <v>6500</v>
      </c>
      <c r="L456" s="30">
        <v>6500</v>
      </c>
      <c r="M456" s="30">
        <v>6500</v>
      </c>
      <c r="N456" s="30">
        <v>6500</v>
      </c>
      <c r="O456" s="30">
        <v>6500</v>
      </c>
    </row>
    <row r="457" spans="1:15" x14ac:dyDescent="0.25">
      <c r="A457" s="10" t="str">
        <f>MID(Tabla1[[#This Row],[Org 2]],1,2)</f>
        <v>04</v>
      </c>
      <c r="B457" s="28" t="s">
        <v>28</v>
      </c>
      <c r="C457" s="28" t="s">
        <v>38</v>
      </c>
      <c r="D457" s="11" t="str">
        <f>VLOOKUP(C457,Hoja2!B:C,2,FALSE)</f>
        <v>Tesorería y Recaudación</v>
      </c>
      <c r="E457" s="12" t="str">
        <f t="shared" si="16"/>
        <v>2</v>
      </c>
      <c r="F457" s="12" t="str">
        <f t="shared" si="17"/>
        <v>21</v>
      </c>
      <c r="G457" s="28" t="s">
        <v>422</v>
      </c>
      <c r="H457" s="29" t="s">
        <v>423</v>
      </c>
      <c r="I457" s="30">
        <v>5700</v>
      </c>
      <c r="J457" s="30">
        <v>0</v>
      </c>
      <c r="K457" s="30">
        <v>5700</v>
      </c>
      <c r="L457" s="30">
        <v>4800</v>
      </c>
      <c r="M457" s="30">
        <v>4800</v>
      </c>
      <c r="N457" s="30">
        <v>1127.1199999999999</v>
      </c>
      <c r="O457" s="30">
        <v>1127.1199999999999</v>
      </c>
    </row>
    <row r="458" spans="1:15" x14ac:dyDescent="0.25">
      <c r="A458" s="10" t="str">
        <f>MID(Tabla1[[#This Row],[Org 2]],1,2)</f>
        <v>04</v>
      </c>
      <c r="B458" s="28" t="s">
        <v>28</v>
      </c>
      <c r="C458" s="28" t="s">
        <v>38</v>
      </c>
      <c r="D458" s="11" t="str">
        <f>VLOOKUP(C458,Hoja2!B:C,2,FALSE)</f>
        <v>Tesorería y Recaudación</v>
      </c>
      <c r="E458" s="12" t="str">
        <f t="shared" si="16"/>
        <v>2</v>
      </c>
      <c r="F458" s="12" t="str">
        <f t="shared" si="17"/>
        <v>22</v>
      </c>
      <c r="G458" s="28" t="s">
        <v>394</v>
      </c>
      <c r="H458" s="29" t="s">
        <v>395</v>
      </c>
      <c r="I458" s="30">
        <v>1200</v>
      </c>
      <c r="J458" s="30">
        <v>0</v>
      </c>
      <c r="K458" s="30">
        <v>1200</v>
      </c>
      <c r="L458" s="30">
        <v>0</v>
      </c>
      <c r="M458" s="30">
        <v>0</v>
      </c>
      <c r="N458" s="30">
        <v>0</v>
      </c>
      <c r="O458" s="30">
        <v>0</v>
      </c>
    </row>
    <row r="459" spans="1:15" x14ac:dyDescent="0.25">
      <c r="A459" s="10" t="str">
        <f>MID(Tabla1[[#This Row],[Org 2]],1,2)</f>
        <v>04</v>
      </c>
      <c r="B459" s="28" t="s">
        <v>28</v>
      </c>
      <c r="C459" s="28" t="s">
        <v>38</v>
      </c>
      <c r="D459" s="11" t="str">
        <f>VLOOKUP(C459,Hoja2!B:C,2,FALSE)</f>
        <v>Tesorería y Recaudación</v>
      </c>
      <c r="E459" s="12" t="str">
        <f t="shared" si="16"/>
        <v>2</v>
      </c>
      <c r="F459" s="12" t="str">
        <f t="shared" si="17"/>
        <v>22</v>
      </c>
      <c r="G459" s="28" t="s">
        <v>447</v>
      </c>
      <c r="H459" s="29" t="s">
        <v>448</v>
      </c>
      <c r="I459" s="30">
        <v>3100</v>
      </c>
      <c r="J459" s="30">
        <v>0</v>
      </c>
      <c r="K459" s="30">
        <v>3100</v>
      </c>
      <c r="L459" s="30">
        <v>0</v>
      </c>
      <c r="M459" s="30">
        <v>0</v>
      </c>
      <c r="N459" s="30">
        <v>0</v>
      </c>
      <c r="O459" s="30">
        <v>0</v>
      </c>
    </row>
    <row r="460" spans="1:15" x14ac:dyDescent="0.25">
      <c r="A460" s="10" t="str">
        <f>MID(Tabla1[[#This Row],[Org 2]],1,2)</f>
        <v>04</v>
      </c>
      <c r="B460" s="28" t="s">
        <v>28</v>
      </c>
      <c r="C460" s="28" t="s">
        <v>38</v>
      </c>
      <c r="D460" s="11" t="str">
        <f>VLOOKUP(C460,Hoja2!B:C,2,FALSE)</f>
        <v>Tesorería y Recaudación</v>
      </c>
      <c r="E460" s="12" t="str">
        <f t="shared" si="16"/>
        <v>2</v>
      </c>
      <c r="F460" s="12" t="str">
        <f t="shared" si="17"/>
        <v>22</v>
      </c>
      <c r="G460" s="28" t="s">
        <v>451</v>
      </c>
      <c r="H460" s="29" t="s">
        <v>452</v>
      </c>
      <c r="I460" s="30">
        <v>70000</v>
      </c>
      <c r="J460" s="30">
        <v>0</v>
      </c>
      <c r="K460" s="30">
        <v>70000</v>
      </c>
      <c r="L460" s="30">
        <v>55989.3</v>
      </c>
      <c r="M460" s="30">
        <v>55989.3</v>
      </c>
      <c r="N460" s="30">
        <v>14530.11</v>
      </c>
      <c r="O460" s="30">
        <v>14530.11</v>
      </c>
    </row>
    <row r="461" spans="1:15" x14ac:dyDescent="0.25">
      <c r="A461" s="10" t="str">
        <f>MID(Tabla1[[#This Row],[Org 2]],1,2)</f>
        <v>04</v>
      </c>
      <c r="B461" s="28" t="s">
        <v>28</v>
      </c>
      <c r="C461" s="28" t="s">
        <v>38</v>
      </c>
      <c r="D461" s="11" t="str">
        <f>VLOOKUP(C461,Hoja2!B:C,2,FALSE)</f>
        <v>Tesorería y Recaudación</v>
      </c>
      <c r="E461" s="12" t="str">
        <f t="shared" si="16"/>
        <v>2</v>
      </c>
      <c r="F461" s="12" t="str">
        <f t="shared" si="17"/>
        <v>23</v>
      </c>
      <c r="G461" s="28" t="s">
        <v>406</v>
      </c>
      <c r="H461" s="29" t="s">
        <v>407</v>
      </c>
      <c r="I461" s="30">
        <v>2000</v>
      </c>
      <c r="J461" s="30">
        <v>0</v>
      </c>
      <c r="K461" s="30">
        <v>2000</v>
      </c>
      <c r="L461" s="30">
        <v>0</v>
      </c>
      <c r="M461" s="30">
        <v>0</v>
      </c>
      <c r="N461" s="30">
        <v>0</v>
      </c>
      <c r="O461" s="30">
        <v>0</v>
      </c>
    </row>
    <row r="462" spans="1:15" x14ac:dyDescent="0.25">
      <c r="A462" s="10" t="str">
        <f>MID(Tabla1[[#This Row],[Org 2]],1,2)</f>
        <v>04</v>
      </c>
      <c r="B462" s="28" t="s">
        <v>28</v>
      </c>
      <c r="C462" s="28" t="s">
        <v>38</v>
      </c>
      <c r="D462" s="11" t="str">
        <f>VLOOKUP(C462,Hoja2!B:C,2,FALSE)</f>
        <v>Tesorería y Recaudación</v>
      </c>
      <c r="E462" s="12" t="str">
        <f t="shared" si="16"/>
        <v>2</v>
      </c>
      <c r="F462" s="12" t="str">
        <f t="shared" si="17"/>
        <v>23</v>
      </c>
      <c r="G462" s="28" t="s">
        <v>410</v>
      </c>
      <c r="H462" s="29" t="s">
        <v>411</v>
      </c>
      <c r="I462" s="30">
        <v>900</v>
      </c>
      <c r="J462" s="30">
        <v>0</v>
      </c>
      <c r="K462" s="30">
        <v>900</v>
      </c>
      <c r="L462" s="30">
        <v>0</v>
      </c>
      <c r="M462" s="30">
        <v>0</v>
      </c>
      <c r="N462" s="30">
        <v>0</v>
      </c>
      <c r="O462" s="30">
        <v>0</v>
      </c>
    </row>
    <row r="463" spans="1:15" x14ac:dyDescent="0.25">
      <c r="A463" s="10" t="str">
        <f>MID(Tabla1[[#This Row],[Org 2]],1,2)</f>
        <v>04</v>
      </c>
      <c r="B463" s="28" t="s">
        <v>28</v>
      </c>
      <c r="C463" s="28" t="s">
        <v>38</v>
      </c>
      <c r="D463" s="11" t="str">
        <f>VLOOKUP(C463,Hoja2!B:C,2,FALSE)</f>
        <v>Tesorería y Recaudación</v>
      </c>
      <c r="E463" s="12" t="str">
        <f t="shared" si="16"/>
        <v>2</v>
      </c>
      <c r="F463" s="12" t="str">
        <f t="shared" si="17"/>
        <v>23</v>
      </c>
      <c r="G463" s="28" t="s">
        <v>461</v>
      </c>
      <c r="H463" s="29" t="s">
        <v>462</v>
      </c>
      <c r="I463" s="30">
        <v>2450</v>
      </c>
      <c r="J463" s="30">
        <v>0</v>
      </c>
      <c r="K463" s="30">
        <v>2450</v>
      </c>
      <c r="L463" s="30">
        <v>0</v>
      </c>
      <c r="M463" s="30">
        <v>0</v>
      </c>
      <c r="N463" s="30">
        <v>0</v>
      </c>
      <c r="O463" s="30">
        <v>0</v>
      </c>
    </row>
    <row r="464" spans="1:15" x14ac:dyDescent="0.25">
      <c r="A464" s="10" t="str">
        <f>MID(Tabla1[[#This Row],[Org 2]],1,2)</f>
        <v>05</v>
      </c>
      <c r="B464" s="28" t="s">
        <v>194</v>
      </c>
      <c r="C464" s="28" t="s">
        <v>195</v>
      </c>
      <c r="D464" s="11" t="str">
        <f>VLOOKUP(C464,Hoja2!B:C,2,FALSE)</f>
        <v>Dirección del Área de Innovación</v>
      </c>
      <c r="E464" s="12" t="str">
        <f t="shared" si="16"/>
        <v>1</v>
      </c>
      <c r="F464" s="12" t="str">
        <f t="shared" si="17"/>
        <v>12</v>
      </c>
      <c r="G464" s="28" t="s">
        <v>414</v>
      </c>
      <c r="H464" s="29" t="s">
        <v>415</v>
      </c>
      <c r="I464" s="30">
        <v>50654</v>
      </c>
      <c r="J464" s="30">
        <v>0</v>
      </c>
      <c r="K464" s="30">
        <v>50654</v>
      </c>
      <c r="L464" s="30">
        <v>33769</v>
      </c>
      <c r="M464" s="30">
        <v>33769</v>
      </c>
      <c r="N464" s="30">
        <v>17049.72</v>
      </c>
      <c r="O464" s="30">
        <v>17049.72</v>
      </c>
    </row>
    <row r="465" spans="1:15" x14ac:dyDescent="0.25">
      <c r="A465" s="10" t="str">
        <f>MID(Tabla1[[#This Row],[Org 2]],1,2)</f>
        <v>05</v>
      </c>
      <c r="B465" s="28" t="s">
        <v>194</v>
      </c>
      <c r="C465" s="28" t="s">
        <v>195</v>
      </c>
      <c r="D465" s="11" t="str">
        <f>VLOOKUP(C465,Hoja2!B:C,2,FALSE)</f>
        <v>Dirección del Área de Innovación</v>
      </c>
      <c r="E465" s="12" t="str">
        <f t="shared" si="16"/>
        <v>1</v>
      </c>
      <c r="F465" s="12" t="str">
        <f t="shared" si="17"/>
        <v>12</v>
      </c>
      <c r="G465" s="28" t="s">
        <v>416</v>
      </c>
      <c r="H465" s="29" t="s">
        <v>417</v>
      </c>
      <c r="I465" s="30">
        <v>14847</v>
      </c>
      <c r="J465" s="30">
        <v>0</v>
      </c>
      <c r="K465" s="30">
        <v>14847</v>
      </c>
      <c r="L465" s="30">
        <v>14847</v>
      </c>
      <c r="M465" s="30">
        <v>14847</v>
      </c>
      <c r="N465" s="30">
        <v>7496.33</v>
      </c>
      <c r="O465" s="30">
        <v>7496.33</v>
      </c>
    </row>
    <row r="466" spans="1:15" x14ac:dyDescent="0.25">
      <c r="A466" s="10" t="str">
        <f>MID(Tabla1[[#This Row],[Org 2]],1,2)</f>
        <v>05</v>
      </c>
      <c r="B466" s="28" t="s">
        <v>194</v>
      </c>
      <c r="C466" s="28" t="s">
        <v>195</v>
      </c>
      <c r="D466" s="11" t="str">
        <f>VLOOKUP(C466,Hoja2!B:C,2,FALSE)</f>
        <v>Dirección del Área de Innovación</v>
      </c>
      <c r="E466" s="12" t="str">
        <f t="shared" si="16"/>
        <v>1</v>
      </c>
      <c r="F466" s="12" t="str">
        <f t="shared" si="17"/>
        <v>12</v>
      </c>
      <c r="G466" s="28" t="s">
        <v>384</v>
      </c>
      <c r="H466" s="29" t="s">
        <v>385</v>
      </c>
      <c r="I466" s="30">
        <v>22743</v>
      </c>
      <c r="J466" s="30">
        <v>0</v>
      </c>
      <c r="K466" s="30">
        <v>22743</v>
      </c>
      <c r="L466" s="30">
        <v>22743</v>
      </c>
      <c r="M466" s="30">
        <v>22743</v>
      </c>
      <c r="N466" s="30">
        <v>11482.74</v>
      </c>
      <c r="O466" s="30">
        <v>11482.74</v>
      </c>
    </row>
    <row r="467" spans="1:15" x14ac:dyDescent="0.25">
      <c r="A467" s="10" t="str">
        <f>MID(Tabla1[[#This Row],[Org 2]],1,2)</f>
        <v>05</v>
      </c>
      <c r="B467" s="28" t="s">
        <v>194</v>
      </c>
      <c r="C467" s="28" t="s">
        <v>195</v>
      </c>
      <c r="D467" s="11" t="str">
        <f>VLOOKUP(C467,Hoja2!B:C,2,FALSE)</f>
        <v>Dirección del Área de Innovación</v>
      </c>
      <c r="E467" s="12" t="str">
        <f t="shared" si="16"/>
        <v>1</v>
      </c>
      <c r="F467" s="12" t="str">
        <f t="shared" si="17"/>
        <v>12</v>
      </c>
      <c r="G467" s="28" t="s">
        <v>418</v>
      </c>
      <c r="H467" s="29" t="s">
        <v>419</v>
      </c>
      <c r="I467" s="30">
        <v>9639</v>
      </c>
      <c r="J467" s="30">
        <v>0</v>
      </c>
      <c r="K467" s="30">
        <v>9639</v>
      </c>
      <c r="L467" s="30">
        <v>0</v>
      </c>
      <c r="M467" s="30">
        <v>0</v>
      </c>
      <c r="N467" s="30">
        <v>0</v>
      </c>
      <c r="O467" s="30">
        <v>0</v>
      </c>
    </row>
    <row r="468" spans="1:15" x14ac:dyDescent="0.25">
      <c r="A468" s="10" t="str">
        <f>MID(Tabla1[[#This Row],[Org 2]],1,2)</f>
        <v>05</v>
      </c>
      <c r="B468" s="28" t="s">
        <v>194</v>
      </c>
      <c r="C468" s="28" t="s">
        <v>195</v>
      </c>
      <c r="D468" s="11" t="str">
        <f>VLOOKUP(C468,Hoja2!B:C,2,FALSE)</f>
        <v>Dirección del Área de Innovación</v>
      </c>
      <c r="E468" s="12" t="str">
        <f t="shared" si="16"/>
        <v>1</v>
      </c>
      <c r="F468" s="12" t="str">
        <f t="shared" si="17"/>
        <v>12</v>
      </c>
      <c r="G468" s="28" t="s">
        <v>386</v>
      </c>
      <c r="H468" s="29" t="s">
        <v>387</v>
      </c>
      <c r="I468" s="30">
        <v>25768</v>
      </c>
      <c r="J468" s="30">
        <v>0</v>
      </c>
      <c r="K468" s="30">
        <v>25768</v>
      </c>
      <c r="L468" s="30">
        <v>25768</v>
      </c>
      <c r="M468" s="30">
        <v>25768</v>
      </c>
      <c r="N468" s="30">
        <v>13677.63</v>
      </c>
      <c r="O468" s="30">
        <v>13677.63</v>
      </c>
    </row>
    <row r="469" spans="1:15" x14ac:dyDescent="0.25">
      <c r="A469" s="10" t="str">
        <f>MID(Tabla1[[#This Row],[Org 2]],1,2)</f>
        <v>05</v>
      </c>
      <c r="B469" s="28" t="s">
        <v>194</v>
      </c>
      <c r="C469" s="28" t="s">
        <v>195</v>
      </c>
      <c r="D469" s="11" t="str">
        <f>VLOOKUP(C469,Hoja2!B:C,2,FALSE)</f>
        <v>Dirección del Área de Innovación</v>
      </c>
      <c r="E469" s="12" t="str">
        <f t="shared" si="16"/>
        <v>1</v>
      </c>
      <c r="F469" s="12" t="str">
        <f t="shared" si="17"/>
        <v>12</v>
      </c>
      <c r="G469" s="28" t="s">
        <v>388</v>
      </c>
      <c r="H469" s="29" t="s">
        <v>389</v>
      </c>
      <c r="I469" s="30">
        <v>68292</v>
      </c>
      <c r="J469" s="30">
        <v>0</v>
      </c>
      <c r="K469" s="30">
        <v>68292</v>
      </c>
      <c r="L469" s="30">
        <v>55167</v>
      </c>
      <c r="M469" s="30">
        <v>55167</v>
      </c>
      <c r="N469" s="30">
        <v>27853.42</v>
      </c>
      <c r="O469" s="30">
        <v>27853.42</v>
      </c>
    </row>
    <row r="470" spans="1:15" x14ac:dyDescent="0.25">
      <c r="A470" s="10" t="str">
        <f>MID(Tabla1[[#This Row],[Org 2]],1,2)</f>
        <v>05</v>
      </c>
      <c r="B470" s="28" t="s">
        <v>194</v>
      </c>
      <c r="C470" s="28" t="s">
        <v>195</v>
      </c>
      <c r="D470" s="11" t="str">
        <f>VLOOKUP(C470,Hoja2!B:C,2,FALSE)</f>
        <v>Dirección del Área de Innovación</v>
      </c>
      <c r="E470" s="12" t="str">
        <f t="shared" si="16"/>
        <v>1</v>
      </c>
      <c r="F470" s="12" t="str">
        <f t="shared" si="17"/>
        <v>12</v>
      </c>
      <c r="G470" s="28" t="s">
        <v>390</v>
      </c>
      <c r="H470" s="29" t="s">
        <v>391</v>
      </c>
      <c r="I470" s="30">
        <v>164633</v>
      </c>
      <c r="J470" s="30">
        <v>0</v>
      </c>
      <c r="K470" s="30">
        <v>164633</v>
      </c>
      <c r="L470" s="30">
        <v>130243</v>
      </c>
      <c r="M470" s="30">
        <v>130243</v>
      </c>
      <c r="N470" s="30">
        <v>65758.63</v>
      </c>
      <c r="O470" s="30">
        <v>65758.63</v>
      </c>
    </row>
    <row r="471" spans="1:15" x14ac:dyDescent="0.25">
      <c r="A471" s="10" t="str">
        <f>MID(Tabla1[[#This Row],[Org 2]],1,2)</f>
        <v>05</v>
      </c>
      <c r="B471" s="28" t="s">
        <v>194</v>
      </c>
      <c r="C471" s="28" t="s">
        <v>195</v>
      </c>
      <c r="D471" s="11" t="str">
        <f>VLOOKUP(C471,Hoja2!B:C,2,FALSE)</f>
        <v>Dirección del Área de Innovación</v>
      </c>
      <c r="E471" s="12" t="str">
        <f t="shared" si="16"/>
        <v>1</v>
      </c>
      <c r="F471" s="12" t="str">
        <f t="shared" si="17"/>
        <v>12</v>
      </c>
      <c r="G471" s="28" t="s">
        <v>392</v>
      </c>
      <c r="H471" s="29" t="s">
        <v>393</v>
      </c>
      <c r="I471" s="30">
        <v>10813</v>
      </c>
      <c r="J471" s="30">
        <v>0</v>
      </c>
      <c r="K471" s="30">
        <v>10813</v>
      </c>
      <c r="L471" s="30">
        <v>11488</v>
      </c>
      <c r="M471" s="30">
        <v>11488</v>
      </c>
      <c r="N471" s="30">
        <v>7322.73</v>
      </c>
      <c r="O471" s="30">
        <v>7322.73</v>
      </c>
    </row>
    <row r="472" spans="1:15" x14ac:dyDescent="0.25">
      <c r="A472" s="10" t="str">
        <f>MID(Tabla1[[#This Row],[Org 2]],1,2)</f>
        <v>05</v>
      </c>
      <c r="B472" s="28" t="s">
        <v>194</v>
      </c>
      <c r="C472" s="28" t="s">
        <v>195</v>
      </c>
      <c r="D472" s="11" t="str">
        <f>VLOOKUP(C472,Hoja2!B:C,2,FALSE)</f>
        <v>Dirección del Área de Innovación</v>
      </c>
      <c r="E472" s="12" t="str">
        <f t="shared" si="16"/>
        <v>2</v>
      </c>
      <c r="F472" s="12" t="str">
        <f t="shared" si="17"/>
        <v>20</v>
      </c>
      <c r="G472" s="28" t="s">
        <v>420</v>
      </c>
      <c r="H472" s="29" t="s">
        <v>421</v>
      </c>
      <c r="I472" s="30">
        <v>3000</v>
      </c>
      <c r="J472" s="30">
        <v>0</v>
      </c>
      <c r="K472" s="30">
        <v>3000</v>
      </c>
      <c r="L472" s="30">
        <v>2500</v>
      </c>
      <c r="M472" s="30">
        <v>2500</v>
      </c>
      <c r="N472" s="30">
        <v>380.59</v>
      </c>
      <c r="O472" s="30">
        <v>380.59</v>
      </c>
    </row>
    <row r="473" spans="1:15" x14ac:dyDescent="0.25">
      <c r="A473" s="10" t="str">
        <f>MID(Tabla1[[#This Row],[Org 2]],1,2)</f>
        <v>05</v>
      </c>
      <c r="B473" s="28" t="s">
        <v>194</v>
      </c>
      <c r="C473" s="28" t="s">
        <v>195</v>
      </c>
      <c r="D473" s="11" t="str">
        <f>VLOOKUP(C473,Hoja2!B:C,2,FALSE)</f>
        <v>Dirección del Área de Innovación</v>
      </c>
      <c r="E473" s="12" t="str">
        <f t="shared" si="16"/>
        <v>2</v>
      </c>
      <c r="F473" s="12" t="str">
        <f t="shared" si="17"/>
        <v>23</v>
      </c>
      <c r="G473" s="28" t="s">
        <v>404</v>
      </c>
      <c r="H473" s="29" t="s">
        <v>405</v>
      </c>
      <c r="I473" s="30">
        <v>300</v>
      </c>
      <c r="J473" s="30">
        <v>0</v>
      </c>
      <c r="K473" s="30">
        <v>300</v>
      </c>
      <c r="L473" s="30">
        <v>0</v>
      </c>
      <c r="M473" s="30">
        <v>0</v>
      </c>
      <c r="N473" s="30">
        <v>0</v>
      </c>
      <c r="O473" s="30">
        <v>0</v>
      </c>
    </row>
    <row r="474" spans="1:15" x14ac:dyDescent="0.25">
      <c r="A474" s="10" t="str">
        <f>MID(Tabla1[[#This Row],[Org 2]],1,2)</f>
        <v>05</v>
      </c>
      <c r="B474" s="28" t="s">
        <v>194</v>
      </c>
      <c r="C474" s="28" t="s">
        <v>195</v>
      </c>
      <c r="D474" s="11" t="str">
        <f>VLOOKUP(C474,Hoja2!B:C,2,FALSE)</f>
        <v>Dirección del Área de Innovación</v>
      </c>
      <c r="E474" s="12" t="str">
        <f t="shared" si="16"/>
        <v>2</v>
      </c>
      <c r="F474" s="12" t="str">
        <f t="shared" si="17"/>
        <v>23</v>
      </c>
      <c r="G474" s="28" t="s">
        <v>406</v>
      </c>
      <c r="H474" s="29" t="s">
        <v>407</v>
      </c>
      <c r="I474" s="30">
        <v>300</v>
      </c>
      <c r="J474" s="30">
        <v>0</v>
      </c>
      <c r="K474" s="30">
        <v>300</v>
      </c>
      <c r="L474" s="30">
        <v>0</v>
      </c>
      <c r="M474" s="30">
        <v>0</v>
      </c>
      <c r="N474" s="30">
        <v>0</v>
      </c>
      <c r="O474" s="30">
        <v>0</v>
      </c>
    </row>
    <row r="475" spans="1:15" x14ac:dyDescent="0.25">
      <c r="A475" s="10" t="str">
        <f>MID(Tabla1[[#This Row],[Org 2]],1,2)</f>
        <v>05</v>
      </c>
      <c r="B475" s="28" t="s">
        <v>194</v>
      </c>
      <c r="C475" s="28" t="s">
        <v>195</v>
      </c>
      <c r="D475" s="11" t="str">
        <f>VLOOKUP(C475,Hoja2!B:C,2,FALSE)</f>
        <v>Dirección del Área de Innovación</v>
      </c>
      <c r="E475" s="12" t="str">
        <f t="shared" si="16"/>
        <v>2</v>
      </c>
      <c r="F475" s="12" t="str">
        <f t="shared" si="17"/>
        <v>23</v>
      </c>
      <c r="G475" s="28" t="s">
        <v>410</v>
      </c>
      <c r="H475" s="29" t="s">
        <v>411</v>
      </c>
      <c r="I475" s="30">
        <v>300</v>
      </c>
      <c r="J475" s="30">
        <v>0</v>
      </c>
      <c r="K475" s="30">
        <v>300</v>
      </c>
      <c r="L475" s="30">
        <v>0</v>
      </c>
      <c r="M475" s="30">
        <v>0</v>
      </c>
      <c r="N475" s="30">
        <v>0</v>
      </c>
      <c r="O475" s="30">
        <v>0</v>
      </c>
    </row>
    <row r="476" spans="1:15" x14ac:dyDescent="0.25">
      <c r="A476" s="10" t="str">
        <f>MID(Tabla1[[#This Row],[Org 2]],1,2)</f>
        <v>05</v>
      </c>
      <c r="B476" s="28" t="s">
        <v>194</v>
      </c>
      <c r="C476" s="28" t="s">
        <v>357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12</v>
      </c>
      <c r="G476" s="28" t="s">
        <v>416</v>
      </c>
      <c r="H476" s="29" t="s">
        <v>417</v>
      </c>
      <c r="I476" s="30">
        <v>29695</v>
      </c>
      <c r="J476" s="30">
        <v>0</v>
      </c>
      <c r="K476" s="30">
        <v>29695</v>
      </c>
      <c r="L476" s="30">
        <v>14847</v>
      </c>
      <c r="M476" s="30">
        <v>14847</v>
      </c>
      <c r="N476" s="30">
        <v>7496.33</v>
      </c>
      <c r="O476" s="30">
        <v>7496.33</v>
      </c>
    </row>
    <row r="477" spans="1:15" x14ac:dyDescent="0.25">
      <c r="A477" s="10" t="str">
        <f>MID(Tabla1[[#This Row],[Org 2]],1,2)</f>
        <v>05</v>
      </c>
      <c r="B477" s="28" t="s">
        <v>194</v>
      </c>
      <c r="C477" s="28" t="s">
        <v>357</v>
      </c>
      <c r="D477" s="11" t="str">
        <f>VLOOKUP(C477,Hoja2!B:C,2,FALSE)</f>
        <v>Mercados</v>
      </c>
      <c r="E477" s="12" t="str">
        <f t="shared" si="16"/>
        <v>1</v>
      </c>
      <c r="F477" s="12" t="str">
        <f t="shared" si="17"/>
        <v>12</v>
      </c>
      <c r="G477" s="28" t="s">
        <v>384</v>
      </c>
      <c r="H477" s="29" t="s">
        <v>385</v>
      </c>
      <c r="I477" s="30">
        <v>22743</v>
      </c>
      <c r="J477" s="30">
        <v>0</v>
      </c>
      <c r="K477" s="30">
        <v>22743</v>
      </c>
      <c r="L477" s="30">
        <v>11871</v>
      </c>
      <c r="M477" s="30">
        <v>11871</v>
      </c>
      <c r="N477" s="30">
        <v>11482.74</v>
      </c>
      <c r="O477" s="30">
        <v>11482.74</v>
      </c>
    </row>
    <row r="478" spans="1:15" x14ac:dyDescent="0.25">
      <c r="A478" s="10" t="str">
        <f>MID(Tabla1[[#This Row],[Org 2]],1,2)</f>
        <v>05</v>
      </c>
      <c r="B478" s="28" t="s">
        <v>194</v>
      </c>
      <c r="C478" s="28" t="s">
        <v>357</v>
      </c>
      <c r="D478" s="11" t="str">
        <f>VLOOKUP(C478,Hoja2!B:C,2,FALSE)</f>
        <v>Mercados</v>
      </c>
      <c r="E478" s="12" t="str">
        <f t="shared" si="16"/>
        <v>1</v>
      </c>
      <c r="F478" s="12" t="str">
        <f t="shared" si="17"/>
        <v>12</v>
      </c>
      <c r="G478" s="28" t="s">
        <v>418</v>
      </c>
      <c r="H478" s="29" t="s">
        <v>419</v>
      </c>
      <c r="I478" s="30">
        <v>28916</v>
      </c>
      <c r="J478" s="30">
        <v>0</v>
      </c>
      <c r="K478" s="30">
        <v>28916</v>
      </c>
      <c r="L478" s="30">
        <v>28916</v>
      </c>
      <c r="M478" s="30">
        <v>28916</v>
      </c>
      <c r="N478" s="30">
        <v>6739.76</v>
      </c>
      <c r="O478" s="30">
        <v>6739.76</v>
      </c>
    </row>
    <row r="479" spans="1:15" x14ac:dyDescent="0.25">
      <c r="A479" s="10" t="str">
        <f>MID(Tabla1[[#This Row],[Org 2]],1,2)</f>
        <v>05</v>
      </c>
      <c r="B479" s="28" t="s">
        <v>194</v>
      </c>
      <c r="C479" s="28" t="s">
        <v>357</v>
      </c>
      <c r="D479" s="11" t="str">
        <f>VLOOKUP(C479,Hoja2!B:C,2,FALSE)</f>
        <v>Mercados</v>
      </c>
      <c r="E479" s="12" t="str">
        <f t="shared" si="16"/>
        <v>1</v>
      </c>
      <c r="F479" s="12" t="str">
        <f t="shared" si="17"/>
        <v>12</v>
      </c>
      <c r="G479" s="28" t="s">
        <v>386</v>
      </c>
      <c r="H479" s="29" t="s">
        <v>387</v>
      </c>
      <c r="I479" s="30">
        <v>12780</v>
      </c>
      <c r="J479" s="30">
        <v>0</v>
      </c>
      <c r="K479" s="30">
        <v>12780</v>
      </c>
      <c r="L479" s="30">
        <v>12779</v>
      </c>
      <c r="M479" s="30">
        <v>12779</v>
      </c>
      <c r="N479" s="30">
        <v>6129.42</v>
      </c>
      <c r="O479" s="30">
        <v>6129.42</v>
      </c>
    </row>
    <row r="480" spans="1:15" x14ac:dyDescent="0.25">
      <c r="A480" s="10" t="str">
        <f>MID(Tabla1[[#This Row],[Org 2]],1,2)</f>
        <v>05</v>
      </c>
      <c r="B480" s="28" t="s">
        <v>194</v>
      </c>
      <c r="C480" s="28" t="s">
        <v>357</v>
      </c>
      <c r="D480" s="11" t="str">
        <f>VLOOKUP(C480,Hoja2!B:C,2,FALSE)</f>
        <v>Mercados</v>
      </c>
      <c r="E480" s="12" t="str">
        <f t="shared" si="16"/>
        <v>1</v>
      </c>
      <c r="F480" s="12" t="str">
        <f t="shared" si="17"/>
        <v>12</v>
      </c>
      <c r="G480" s="28" t="s">
        <v>388</v>
      </c>
      <c r="H480" s="29" t="s">
        <v>389</v>
      </c>
      <c r="I480" s="30">
        <v>46095</v>
      </c>
      <c r="J480" s="30">
        <v>0</v>
      </c>
      <c r="K480" s="30">
        <v>46095</v>
      </c>
      <c r="L480" s="30">
        <v>32654</v>
      </c>
      <c r="M480" s="30">
        <v>32654</v>
      </c>
      <c r="N480" s="30">
        <v>14963.26</v>
      </c>
      <c r="O480" s="30">
        <v>14963.26</v>
      </c>
    </row>
    <row r="481" spans="1:15" x14ac:dyDescent="0.25">
      <c r="A481" s="10" t="str">
        <f>MID(Tabla1[[#This Row],[Org 2]],1,2)</f>
        <v>05</v>
      </c>
      <c r="B481" s="28" t="s">
        <v>194</v>
      </c>
      <c r="C481" s="28" t="s">
        <v>357</v>
      </c>
      <c r="D481" s="11" t="str">
        <f>VLOOKUP(C481,Hoja2!B:C,2,FALSE)</f>
        <v>Mercados</v>
      </c>
      <c r="E481" s="12" t="str">
        <f t="shared" si="16"/>
        <v>1</v>
      </c>
      <c r="F481" s="12" t="str">
        <f t="shared" si="17"/>
        <v>12</v>
      </c>
      <c r="G481" s="28" t="s">
        <v>390</v>
      </c>
      <c r="H481" s="29" t="s">
        <v>391</v>
      </c>
      <c r="I481" s="30">
        <v>108396</v>
      </c>
      <c r="J481" s="30">
        <v>0</v>
      </c>
      <c r="K481" s="30">
        <v>108396</v>
      </c>
      <c r="L481" s="30">
        <v>77106</v>
      </c>
      <c r="M481" s="30">
        <v>77106</v>
      </c>
      <c r="N481" s="30">
        <v>44998.63</v>
      </c>
      <c r="O481" s="30">
        <v>44998.63</v>
      </c>
    </row>
    <row r="482" spans="1:15" x14ac:dyDescent="0.25">
      <c r="A482" s="10" t="str">
        <f>MID(Tabla1[[#This Row],[Org 2]],1,2)</f>
        <v>05</v>
      </c>
      <c r="B482" s="28" t="s">
        <v>194</v>
      </c>
      <c r="C482" s="28" t="s">
        <v>357</v>
      </c>
      <c r="D482" s="11" t="str">
        <f>VLOOKUP(C482,Hoja2!B:C,2,FALSE)</f>
        <v>Mercados</v>
      </c>
      <c r="E482" s="12" t="str">
        <f t="shared" si="16"/>
        <v>1</v>
      </c>
      <c r="F482" s="12" t="str">
        <f t="shared" si="17"/>
        <v>12</v>
      </c>
      <c r="G482" s="28" t="s">
        <v>392</v>
      </c>
      <c r="H482" s="29" t="s">
        <v>393</v>
      </c>
      <c r="I482" s="30">
        <v>6652</v>
      </c>
      <c r="J482" s="30">
        <v>0</v>
      </c>
      <c r="K482" s="30">
        <v>6652</v>
      </c>
      <c r="L482" s="30">
        <v>7115.75</v>
      </c>
      <c r="M482" s="30">
        <v>7115.75</v>
      </c>
      <c r="N482" s="30">
        <v>3473.01</v>
      </c>
      <c r="O482" s="30">
        <v>3473.01</v>
      </c>
    </row>
    <row r="483" spans="1:15" x14ac:dyDescent="0.25">
      <c r="A483" s="10" t="str">
        <f>MID(Tabla1[[#This Row],[Org 2]],1,2)</f>
        <v>05</v>
      </c>
      <c r="B483" s="28" t="s">
        <v>194</v>
      </c>
      <c r="C483" s="28" t="s">
        <v>357</v>
      </c>
      <c r="D483" s="11" t="str">
        <f>VLOOKUP(C483,Hoja2!B:C,2,FALSE)</f>
        <v>Mercados</v>
      </c>
      <c r="E483" s="12" t="str">
        <f t="shared" si="16"/>
        <v>1</v>
      </c>
      <c r="F483" s="12" t="str">
        <f t="shared" si="17"/>
        <v>13</v>
      </c>
      <c r="G483" s="28" t="s">
        <v>430</v>
      </c>
      <c r="H483" s="29" t="s">
        <v>381</v>
      </c>
      <c r="I483" s="30">
        <v>195923</v>
      </c>
      <c r="J483" s="30">
        <v>0</v>
      </c>
      <c r="K483" s="30">
        <v>195923</v>
      </c>
      <c r="L483" s="30">
        <v>141168</v>
      </c>
      <c r="M483" s="30">
        <v>141168</v>
      </c>
      <c r="N483" s="30">
        <v>74947.87</v>
      </c>
      <c r="O483" s="30">
        <v>74947.87</v>
      </c>
    </row>
    <row r="484" spans="1:15" x14ac:dyDescent="0.25">
      <c r="A484" s="10" t="str">
        <f>MID(Tabla1[[#This Row],[Org 2]],1,2)</f>
        <v>05</v>
      </c>
      <c r="B484" s="28" t="s">
        <v>194</v>
      </c>
      <c r="C484" s="28" t="s">
        <v>357</v>
      </c>
      <c r="D484" s="11" t="str">
        <f>VLOOKUP(C484,Hoja2!B:C,2,FALSE)</f>
        <v>Mercados</v>
      </c>
      <c r="E484" s="12" t="str">
        <f t="shared" si="16"/>
        <v>1</v>
      </c>
      <c r="F484" s="12" t="str">
        <f t="shared" si="17"/>
        <v>13</v>
      </c>
      <c r="G484" s="28" t="s">
        <v>431</v>
      </c>
      <c r="H484" s="29" t="s">
        <v>432</v>
      </c>
      <c r="I484" s="30">
        <v>0</v>
      </c>
      <c r="J484" s="30">
        <v>0</v>
      </c>
      <c r="K484" s="30">
        <v>0</v>
      </c>
      <c r="L484" s="30">
        <v>811.79</v>
      </c>
      <c r="M484" s="30">
        <v>811.79</v>
      </c>
      <c r="N484" s="30">
        <v>811.79</v>
      </c>
      <c r="O484" s="30">
        <v>811.79</v>
      </c>
    </row>
    <row r="485" spans="1:15" x14ac:dyDescent="0.25">
      <c r="A485" s="10" t="str">
        <f>MID(Tabla1[[#This Row],[Org 2]],1,2)</f>
        <v>05</v>
      </c>
      <c r="B485" s="28" t="s">
        <v>194</v>
      </c>
      <c r="C485" s="28" t="s">
        <v>357</v>
      </c>
      <c r="D485" s="11" t="str">
        <f>VLOOKUP(C485,Hoja2!B:C,2,FALSE)</f>
        <v>Mercados</v>
      </c>
      <c r="E485" s="12" t="str">
        <f t="shared" si="16"/>
        <v>1</v>
      </c>
      <c r="F485" s="12" t="str">
        <f t="shared" si="17"/>
        <v>13</v>
      </c>
      <c r="G485" s="28" t="s">
        <v>433</v>
      </c>
      <c r="H485" s="29" t="s">
        <v>434</v>
      </c>
      <c r="I485" s="30">
        <v>181677</v>
      </c>
      <c r="J485" s="30">
        <v>0</v>
      </c>
      <c r="K485" s="30">
        <v>181677</v>
      </c>
      <c r="L485" s="30">
        <v>124601.3</v>
      </c>
      <c r="M485" s="30">
        <v>124601.3</v>
      </c>
      <c r="N485" s="30">
        <v>86109.22</v>
      </c>
      <c r="O485" s="30">
        <v>86109.22</v>
      </c>
    </row>
    <row r="486" spans="1:15" x14ac:dyDescent="0.25">
      <c r="A486" s="10" t="str">
        <f>MID(Tabla1[[#This Row],[Org 2]],1,2)</f>
        <v>05</v>
      </c>
      <c r="B486" s="28" t="s">
        <v>194</v>
      </c>
      <c r="C486" s="28" t="s">
        <v>357</v>
      </c>
      <c r="D486" s="11" t="str">
        <f>VLOOKUP(C486,Hoja2!B:C,2,FALSE)</f>
        <v>Mercados</v>
      </c>
      <c r="E486" s="12" t="str">
        <f t="shared" si="16"/>
        <v>1</v>
      </c>
      <c r="F486" s="12" t="str">
        <f t="shared" si="17"/>
        <v>13</v>
      </c>
      <c r="G486" s="28" t="s">
        <v>455</v>
      </c>
      <c r="H486" s="29" t="s">
        <v>456</v>
      </c>
      <c r="I486" s="30">
        <v>0</v>
      </c>
      <c r="J486" s="30">
        <v>0</v>
      </c>
      <c r="K486" s="30">
        <v>0</v>
      </c>
      <c r="L486" s="30">
        <v>0</v>
      </c>
      <c r="M486" s="30">
        <v>0</v>
      </c>
      <c r="N486" s="30">
        <v>0</v>
      </c>
      <c r="O486" s="30">
        <v>0</v>
      </c>
    </row>
    <row r="487" spans="1:15" x14ac:dyDescent="0.25">
      <c r="A487" s="10" t="str">
        <f>MID(Tabla1[[#This Row],[Org 2]],1,2)</f>
        <v>05</v>
      </c>
      <c r="B487" s="28" t="s">
        <v>194</v>
      </c>
      <c r="C487" s="28" t="s">
        <v>357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20</v>
      </c>
      <c r="G487" s="28" t="s">
        <v>420</v>
      </c>
      <c r="H487" s="29" t="s">
        <v>421</v>
      </c>
      <c r="I487" s="30">
        <v>1300</v>
      </c>
      <c r="J487" s="30">
        <v>0</v>
      </c>
      <c r="K487" s="30">
        <v>1300</v>
      </c>
      <c r="L487" s="30">
        <v>2000</v>
      </c>
      <c r="M487" s="30">
        <v>2000</v>
      </c>
      <c r="N487" s="30">
        <v>194.23</v>
      </c>
      <c r="O487" s="30">
        <v>194.23</v>
      </c>
    </row>
    <row r="488" spans="1:15" x14ac:dyDescent="0.25">
      <c r="A488" s="10" t="str">
        <f>MID(Tabla1[[#This Row],[Org 2]],1,2)</f>
        <v>05</v>
      </c>
      <c r="B488" s="28" t="s">
        <v>194</v>
      </c>
      <c r="C488" s="28" t="s">
        <v>357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21</v>
      </c>
      <c r="G488" s="28" t="s">
        <v>499</v>
      </c>
      <c r="H488" s="29" t="s">
        <v>500</v>
      </c>
      <c r="I488" s="30">
        <v>3000</v>
      </c>
      <c r="J488" s="30">
        <v>0</v>
      </c>
      <c r="K488" s="30">
        <v>3000</v>
      </c>
      <c r="L488" s="30">
        <v>332.75</v>
      </c>
      <c r="M488" s="30">
        <v>332.75</v>
      </c>
      <c r="N488" s="30">
        <v>0</v>
      </c>
      <c r="O488" s="30">
        <v>0</v>
      </c>
    </row>
    <row r="489" spans="1:15" x14ac:dyDescent="0.25">
      <c r="A489" s="10" t="str">
        <f>MID(Tabla1[[#This Row],[Org 2]],1,2)</f>
        <v>05</v>
      </c>
      <c r="B489" s="28" t="s">
        <v>194</v>
      </c>
      <c r="C489" s="28" t="s">
        <v>357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21</v>
      </c>
      <c r="G489" s="28" t="s">
        <v>422</v>
      </c>
      <c r="H489" s="29" t="s">
        <v>423</v>
      </c>
      <c r="I489" s="30">
        <v>800</v>
      </c>
      <c r="J489" s="30">
        <v>0</v>
      </c>
      <c r="K489" s="30">
        <v>800</v>
      </c>
      <c r="L489" s="30">
        <v>0</v>
      </c>
      <c r="M489" s="30">
        <v>0</v>
      </c>
      <c r="N489" s="30">
        <v>0</v>
      </c>
      <c r="O489" s="30">
        <v>0</v>
      </c>
    </row>
    <row r="490" spans="1:15" x14ac:dyDescent="0.25">
      <c r="A490" s="10" t="str">
        <f>MID(Tabla1[[#This Row],[Org 2]],1,2)</f>
        <v>05</v>
      </c>
      <c r="B490" s="28" t="s">
        <v>194</v>
      </c>
      <c r="C490" s="28" t="s">
        <v>357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28" t="s">
        <v>453</v>
      </c>
      <c r="H490" s="29" t="s">
        <v>454</v>
      </c>
      <c r="I490" s="30">
        <v>8000</v>
      </c>
      <c r="J490" s="30">
        <v>0</v>
      </c>
      <c r="K490" s="30">
        <v>8000</v>
      </c>
      <c r="L490" s="30">
        <v>8000</v>
      </c>
      <c r="M490" s="30">
        <v>8000</v>
      </c>
      <c r="N490" s="30">
        <v>334.53</v>
      </c>
      <c r="O490" s="30">
        <v>334.53</v>
      </c>
    </row>
    <row r="491" spans="1:15" x14ac:dyDescent="0.25">
      <c r="A491" s="10" t="str">
        <f>MID(Tabla1[[#This Row],[Org 2]],1,2)</f>
        <v>05</v>
      </c>
      <c r="B491" s="28" t="s">
        <v>194</v>
      </c>
      <c r="C491" s="28" t="s">
        <v>357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28" t="s">
        <v>501</v>
      </c>
      <c r="H491" s="29" t="s">
        <v>502</v>
      </c>
      <c r="I491" s="30">
        <v>1700</v>
      </c>
      <c r="J491" s="30">
        <v>0</v>
      </c>
      <c r="K491" s="30">
        <v>1700</v>
      </c>
      <c r="L491" s="30">
        <v>1700</v>
      </c>
      <c r="M491" s="30">
        <v>1700</v>
      </c>
      <c r="N491" s="30">
        <v>1412.24</v>
      </c>
      <c r="O491" s="30">
        <v>1365.63</v>
      </c>
    </row>
    <row r="492" spans="1:15" x14ac:dyDescent="0.25">
      <c r="A492" s="10" t="str">
        <f>MID(Tabla1[[#This Row],[Org 2]],1,2)</f>
        <v>05</v>
      </c>
      <c r="B492" s="28" t="s">
        <v>194</v>
      </c>
      <c r="C492" s="28" t="s">
        <v>357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28" t="s">
        <v>439</v>
      </c>
      <c r="H492" s="29" t="s">
        <v>440</v>
      </c>
      <c r="I492" s="30">
        <v>1500</v>
      </c>
      <c r="J492" s="30">
        <v>0</v>
      </c>
      <c r="K492" s="30">
        <v>1500</v>
      </c>
      <c r="L492" s="30">
        <v>0</v>
      </c>
      <c r="M492" s="30">
        <v>0</v>
      </c>
      <c r="N492" s="30">
        <v>0</v>
      </c>
      <c r="O492" s="30">
        <v>0</v>
      </c>
    </row>
    <row r="493" spans="1:15" x14ac:dyDescent="0.25">
      <c r="A493" s="10" t="str">
        <f>MID(Tabla1[[#This Row],[Org 2]],1,2)</f>
        <v>05</v>
      </c>
      <c r="B493" s="28" t="s">
        <v>194</v>
      </c>
      <c r="C493" s="28" t="s">
        <v>357</v>
      </c>
      <c r="D493" s="11" t="str">
        <f>VLOOKUP(C493,Hoja2!B:C,2,FALSE)</f>
        <v>Mercados</v>
      </c>
      <c r="E493" s="12" t="str">
        <f t="shared" si="16"/>
        <v>2</v>
      </c>
      <c r="F493" s="12" t="str">
        <f t="shared" si="17"/>
        <v>22</v>
      </c>
      <c r="G493" s="28" t="s">
        <v>441</v>
      </c>
      <c r="H493" s="29" t="s">
        <v>442</v>
      </c>
      <c r="I493" s="30">
        <v>6000</v>
      </c>
      <c r="J493" s="30">
        <v>0</v>
      </c>
      <c r="K493" s="30">
        <v>6000</v>
      </c>
      <c r="L493" s="30">
        <v>1194.0999999999999</v>
      </c>
      <c r="M493" s="30">
        <v>1194.0999999999999</v>
      </c>
      <c r="N493" s="30">
        <v>1107.0999999999999</v>
      </c>
      <c r="O493" s="30">
        <v>1107.0999999999999</v>
      </c>
    </row>
    <row r="494" spans="1:15" x14ac:dyDescent="0.25">
      <c r="A494" s="10" t="str">
        <f>MID(Tabla1[[#This Row],[Org 2]],1,2)</f>
        <v>05</v>
      </c>
      <c r="B494" s="28" t="s">
        <v>194</v>
      </c>
      <c r="C494" s="28" t="s">
        <v>357</v>
      </c>
      <c r="D494" s="11" t="str">
        <f>VLOOKUP(C494,Hoja2!B:C,2,FALSE)</f>
        <v>Mercados</v>
      </c>
      <c r="E494" s="12" t="str">
        <f t="shared" si="16"/>
        <v>2</v>
      </c>
      <c r="F494" s="12" t="str">
        <f t="shared" si="17"/>
        <v>22</v>
      </c>
      <c r="G494" s="28" t="s">
        <v>445</v>
      </c>
      <c r="H494" s="29" t="s">
        <v>446</v>
      </c>
      <c r="I494" s="30">
        <v>800</v>
      </c>
      <c r="J494" s="30">
        <v>0</v>
      </c>
      <c r="K494" s="30">
        <v>800</v>
      </c>
      <c r="L494" s="30">
        <v>1275.27</v>
      </c>
      <c r="M494" s="30">
        <v>1275.27</v>
      </c>
      <c r="N494" s="30">
        <v>461.98</v>
      </c>
      <c r="O494" s="30">
        <v>461.98</v>
      </c>
    </row>
    <row r="495" spans="1:15" x14ac:dyDescent="0.25">
      <c r="A495" s="10" t="str">
        <f>MID(Tabla1[[#This Row],[Org 2]],1,2)</f>
        <v>05</v>
      </c>
      <c r="B495" s="28" t="s">
        <v>194</v>
      </c>
      <c r="C495" s="28" t="s">
        <v>357</v>
      </c>
      <c r="D495" s="11" t="str">
        <f>VLOOKUP(C495,Hoja2!B:C,2,FALSE)</f>
        <v>Mercados</v>
      </c>
      <c r="E495" s="12" t="str">
        <f t="shared" si="16"/>
        <v>2</v>
      </c>
      <c r="F495" s="12" t="str">
        <f t="shared" si="17"/>
        <v>22</v>
      </c>
      <c r="G495" s="28" t="s">
        <v>562</v>
      </c>
      <c r="H495" s="29" t="s">
        <v>563</v>
      </c>
      <c r="I495" s="30">
        <v>850</v>
      </c>
      <c r="J495" s="30">
        <v>0</v>
      </c>
      <c r="K495" s="30">
        <v>850</v>
      </c>
      <c r="L495" s="30">
        <v>0</v>
      </c>
      <c r="M495" s="30">
        <v>0</v>
      </c>
      <c r="N495" s="30">
        <v>0</v>
      </c>
      <c r="O495" s="30">
        <v>0</v>
      </c>
    </row>
    <row r="496" spans="1:15" x14ac:dyDescent="0.25">
      <c r="A496" s="10" t="str">
        <f>MID(Tabla1[[#This Row],[Org 2]],1,2)</f>
        <v>05</v>
      </c>
      <c r="B496" s="28" t="s">
        <v>194</v>
      </c>
      <c r="C496" s="28" t="s">
        <v>357</v>
      </c>
      <c r="D496" s="11" t="str">
        <f>VLOOKUP(C496,Hoja2!B:C,2,FALSE)</f>
        <v>Mercados</v>
      </c>
      <c r="E496" s="12" t="str">
        <f t="shared" si="16"/>
        <v>2</v>
      </c>
      <c r="F496" s="12" t="str">
        <f t="shared" si="17"/>
        <v>22</v>
      </c>
      <c r="G496" s="28" t="s">
        <v>447</v>
      </c>
      <c r="H496" s="29" t="s">
        <v>448</v>
      </c>
      <c r="I496" s="30">
        <v>40000</v>
      </c>
      <c r="J496" s="30">
        <v>0</v>
      </c>
      <c r="K496" s="30">
        <v>40000</v>
      </c>
      <c r="L496" s="30">
        <v>0</v>
      </c>
      <c r="M496" s="30">
        <v>0</v>
      </c>
      <c r="N496" s="30">
        <v>0</v>
      </c>
      <c r="O496" s="30">
        <v>0</v>
      </c>
    </row>
    <row r="497" spans="1:15" x14ac:dyDescent="0.25">
      <c r="A497" s="10" t="str">
        <f>MID(Tabla1[[#This Row],[Org 2]],1,2)</f>
        <v>05</v>
      </c>
      <c r="B497" s="28" t="s">
        <v>194</v>
      </c>
      <c r="C497" s="28" t="s">
        <v>357</v>
      </c>
      <c r="D497" s="11" t="str">
        <f>VLOOKUP(C497,Hoja2!B:C,2,FALSE)</f>
        <v>Mercados</v>
      </c>
      <c r="E497" s="12" t="str">
        <f t="shared" si="16"/>
        <v>2</v>
      </c>
      <c r="F497" s="12" t="str">
        <f t="shared" si="17"/>
        <v>22</v>
      </c>
      <c r="G497" s="28" t="s">
        <v>449</v>
      </c>
      <c r="H497" s="29" t="s">
        <v>450</v>
      </c>
      <c r="I497" s="30">
        <v>6000</v>
      </c>
      <c r="J497" s="30">
        <v>0</v>
      </c>
      <c r="K497" s="30">
        <v>6000</v>
      </c>
      <c r="L497" s="30">
        <v>0</v>
      </c>
      <c r="M497" s="30">
        <v>0</v>
      </c>
      <c r="N497" s="30">
        <v>0</v>
      </c>
      <c r="O497" s="30">
        <v>0</v>
      </c>
    </row>
    <row r="498" spans="1:15" x14ac:dyDescent="0.25">
      <c r="A498" s="10" t="str">
        <f>MID(Tabla1[[#This Row],[Org 2]],1,2)</f>
        <v>05</v>
      </c>
      <c r="B498" s="28" t="s">
        <v>194</v>
      </c>
      <c r="C498" s="28" t="s">
        <v>357</v>
      </c>
      <c r="D498" s="11" t="str">
        <f>VLOOKUP(C498,Hoja2!B:C,2,FALSE)</f>
        <v>Mercados</v>
      </c>
      <c r="E498" s="12" t="str">
        <f t="shared" si="16"/>
        <v>2</v>
      </c>
      <c r="F498" s="12" t="str">
        <f t="shared" si="17"/>
        <v>22</v>
      </c>
      <c r="G498" s="28" t="s">
        <v>451</v>
      </c>
      <c r="H498" s="29" t="s">
        <v>452</v>
      </c>
      <c r="I498" s="30">
        <v>10000</v>
      </c>
      <c r="J498" s="30">
        <v>0</v>
      </c>
      <c r="K498" s="30">
        <v>10000</v>
      </c>
      <c r="L498" s="30">
        <v>42046.59</v>
      </c>
      <c r="M498" s="30">
        <v>42046.59</v>
      </c>
      <c r="N498" s="30">
        <v>40319.25</v>
      </c>
      <c r="O498" s="30">
        <v>40319.25</v>
      </c>
    </row>
    <row r="499" spans="1:15" x14ac:dyDescent="0.25">
      <c r="A499" s="10" t="str">
        <f>MID(Tabla1[[#This Row],[Org 2]],1,2)</f>
        <v>05</v>
      </c>
      <c r="B499" s="28" t="s">
        <v>194</v>
      </c>
      <c r="C499" s="28" t="s">
        <v>357</v>
      </c>
      <c r="D499" s="11" t="str">
        <f>VLOOKUP(C499,Hoja2!B:C,2,FALSE)</f>
        <v>Mercados</v>
      </c>
      <c r="E499" s="12" t="str">
        <f t="shared" si="16"/>
        <v>2</v>
      </c>
      <c r="F499" s="12" t="str">
        <f t="shared" si="17"/>
        <v>22</v>
      </c>
      <c r="G499" s="28" t="s">
        <v>503</v>
      </c>
      <c r="H499" s="29" t="s">
        <v>504</v>
      </c>
      <c r="I499" s="30">
        <v>5000</v>
      </c>
      <c r="J499" s="30">
        <v>0</v>
      </c>
      <c r="K499" s="30">
        <v>5000</v>
      </c>
      <c r="L499" s="30">
        <v>4461.2700000000004</v>
      </c>
      <c r="M499" s="30">
        <v>4461.2700000000004</v>
      </c>
      <c r="N499" s="30">
        <v>1764.3</v>
      </c>
      <c r="O499" s="30">
        <v>1411.44</v>
      </c>
    </row>
    <row r="500" spans="1:15" x14ac:dyDescent="0.25">
      <c r="A500" s="10" t="str">
        <f>MID(Tabla1[[#This Row],[Org 2]],1,2)</f>
        <v>05</v>
      </c>
      <c r="B500" s="28" t="s">
        <v>194</v>
      </c>
      <c r="C500" s="28" t="s">
        <v>357</v>
      </c>
      <c r="D500" s="11" t="str">
        <f>VLOOKUP(C500,Hoja2!B:C,2,FALSE)</f>
        <v>Mercados</v>
      </c>
      <c r="E500" s="12" t="str">
        <f t="shared" si="16"/>
        <v>2</v>
      </c>
      <c r="F500" s="12" t="str">
        <f t="shared" si="17"/>
        <v>22</v>
      </c>
      <c r="G500" s="28" t="s">
        <v>459</v>
      </c>
      <c r="H500" s="29" t="s">
        <v>460</v>
      </c>
      <c r="I500" s="30">
        <v>50000</v>
      </c>
      <c r="J500" s="30">
        <v>0</v>
      </c>
      <c r="K500" s="30">
        <v>50000</v>
      </c>
      <c r="L500" s="30">
        <v>19080.86</v>
      </c>
      <c r="M500" s="30">
        <v>19080.86</v>
      </c>
      <c r="N500" s="30">
        <v>2311.1</v>
      </c>
      <c r="O500" s="30">
        <v>2311.1</v>
      </c>
    </row>
    <row r="501" spans="1:15" x14ac:dyDescent="0.25">
      <c r="A501" s="10" t="str">
        <f>MID(Tabla1[[#This Row],[Org 2]],1,2)</f>
        <v>05</v>
      </c>
      <c r="B501" s="28" t="s">
        <v>194</v>
      </c>
      <c r="C501" s="28" t="s">
        <v>357</v>
      </c>
      <c r="D501" s="11" t="str">
        <f>VLOOKUP(C501,Hoja2!B:C,2,FALSE)</f>
        <v>Mercados</v>
      </c>
      <c r="E501" s="12" t="str">
        <f t="shared" si="16"/>
        <v>2</v>
      </c>
      <c r="F501" s="12" t="str">
        <f t="shared" si="17"/>
        <v>22</v>
      </c>
      <c r="G501" s="28" t="s">
        <v>426</v>
      </c>
      <c r="H501" s="29" t="s">
        <v>427</v>
      </c>
      <c r="I501" s="30">
        <v>40000</v>
      </c>
      <c r="J501" s="30">
        <v>17556.41</v>
      </c>
      <c r="K501" s="30">
        <v>57556.41</v>
      </c>
      <c r="L501" s="30">
        <v>34084.57</v>
      </c>
      <c r="M501" s="30">
        <v>34084.57</v>
      </c>
      <c r="N501" s="30">
        <v>19804.57</v>
      </c>
      <c r="O501" s="30">
        <v>13270.57</v>
      </c>
    </row>
    <row r="502" spans="1:15" x14ac:dyDescent="0.25">
      <c r="A502" s="10" t="str">
        <f>MID(Tabla1[[#This Row],[Org 2]],1,2)</f>
        <v>05</v>
      </c>
      <c r="B502" s="28" t="s">
        <v>194</v>
      </c>
      <c r="C502" s="28" t="s">
        <v>357</v>
      </c>
      <c r="D502" s="11" t="str">
        <f>VLOOKUP(C502,Hoja2!B:C,2,FALSE)</f>
        <v>Mercados</v>
      </c>
      <c r="E502" s="12" t="str">
        <f t="shared" si="16"/>
        <v>4</v>
      </c>
      <c r="F502" s="12" t="str">
        <f t="shared" si="17"/>
        <v>47</v>
      </c>
      <c r="G502" s="28" t="s">
        <v>622</v>
      </c>
      <c r="H502" s="29" t="s">
        <v>623</v>
      </c>
      <c r="I502" s="30">
        <v>20000</v>
      </c>
      <c r="J502" s="30">
        <v>0</v>
      </c>
      <c r="K502" s="30">
        <v>20000</v>
      </c>
      <c r="L502" s="30">
        <v>0</v>
      </c>
      <c r="M502" s="30">
        <v>0</v>
      </c>
      <c r="N502" s="30">
        <v>0</v>
      </c>
      <c r="O502" s="30">
        <v>0</v>
      </c>
    </row>
    <row r="503" spans="1:15" x14ac:dyDescent="0.25">
      <c r="A503" s="10" t="str">
        <f>MID(Tabla1[[#This Row],[Org 2]],1,2)</f>
        <v>05</v>
      </c>
      <c r="B503" s="28" t="s">
        <v>194</v>
      </c>
      <c r="C503" s="28" t="s">
        <v>357</v>
      </c>
      <c r="D503" s="11" t="str">
        <f>VLOOKUP(C503,Hoja2!B:C,2,FALSE)</f>
        <v>Mercados</v>
      </c>
      <c r="E503" s="12" t="str">
        <f t="shared" si="16"/>
        <v>6</v>
      </c>
      <c r="F503" s="12" t="str">
        <f t="shared" si="17"/>
        <v>62</v>
      </c>
      <c r="G503" s="28" t="s">
        <v>493</v>
      </c>
      <c r="H503" s="29" t="s">
        <v>494</v>
      </c>
      <c r="I503" s="30">
        <v>0</v>
      </c>
      <c r="J503" s="30">
        <v>18150</v>
      </c>
      <c r="K503" s="30">
        <v>18150</v>
      </c>
      <c r="L503" s="30">
        <v>14613.5</v>
      </c>
      <c r="M503" s="30">
        <v>14613.5</v>
      </c>
      <c r="N503" s="30">
        <v>0</v>
      </c>
      <c r="O503" s="30">
        <v>0</v>
      </c>
    </row>
    <row r="504" spans="1:15" x14ac:dyDescent="0.25">
      <c r="A504" s="10" t="str">
        <f>MID(Tabla1[[#This Row],[Org 2]],1,2)</f>
        <v>05</v>
      </c>
      <c r="B504" s="28" t="s">
        <v>194</v>
      </c>
      <c r="C504" s="28" t="s">
        <v>357</v>
      </c>
      <c r="D504" s="11" t="str">
        <f>VLOOKUP(C504,Hoja2!B:C,2,FALSE)</f>
        <v>Mercados</v>
      </c>
      <c r="E504" s="12" t="str">
        <f t="shared" si="16"/>
        <v>6</v>
      </c>
      <c r="F504" s="12" t="str">
        <f t="shared" si="17"/>
        <v>63</v>
      </c>
      <c r="G504" s="28" t="s">
        <v>507</v>
      </c>
      <c r="H504" s="29" t="s">
        <v>508</v>
      </c>
      <c r="I504" s="30">
        <v>0</v>
      </c>
      <c r="J504" s="30">
        <v>563646.18999999994</v>
      </c>
      <c r="K504" s="30">
        <v>563646.18999999994</v>
      </c>
      <c r="L504" s="30">
        <v>548136.34</v>
      </c>
      <c r="M504" s="30">
        <v>10514.63</v>
      </c>
      <c r="N504" s="30">
        <v>0</v>
      </c>
      <c r="O504" s="30">
        <v>0</v>
      </c>
    </row>
    <row r="505" spans="1:15" x14ac:dyDescent="0.25">
      <c r="A505" s="10" t="str">
        <f>MID(Tabla1[[#This Row],[Org 2]],1,2)</f>
        <v>05</v>
      </c>
      <c r="B505" s="28" t="s">
        <v>194</v>
      </c>
      <c r="C505" s="28" t="s">
        <v>31</v>
      </c>
      <c r="D505" s="11" t="str">
        <f>VLOOKUP(C505,Hoja2!B:C,2,FALSE)</f>
        <v>Actuaciones en materia de comercio minorista</v>
      </c>
      <c r="E505" s="12" t="str">
        <f t="shared" si="16"/>
        <v>1</v>
      </c>
      <c r="F505" s="12" t="str">
        <f t="shared" si="17"/>
        <v>12</v>
      </c>
      <c r="G505" s="28" t="s">
        <v>414</v>
      </c>
      <c r="H505" s="29" t="s">
        <v>415</v>
      </c>
      <c r="I505" s="30">
        <v>33769</v>
      </c>
      <c r="J505" s="30">
        <v>0</v>
      </c>
      <c r="K505" s="30">
        <v>33769</v>
      </c>
      <c r="L505" s="30">
        <v>46555</v>
      </c>
      <c r="M505" s="30">
        <v>46555</v>
      </c>
      <c r="N505" s="30">
        <v>11897.02</v>
      </c>
      <c r="O505" s="30">
        <v>11897.02</v>
      </c>
    </row>
    <row r="506" spans="1:15" x14ac:dyDescent="0.25">
      <c r="A506" s="10" t="str">
        <f>MID(Tabla1[[#This Row],[Org 2]],1,2)</f>
        <v>05</v>
      </c>
      <c r="B506" s="28" t="s">
        <v>194</v>
      </c>
      <c r="C506" s="28" t="s">
        <v>31</v>
      </c>
      <c r="D506" s="11" t="str">
        <f>VLOOKUP(C506,Hoja2!B:C,2,FALSE)</f>
        <v>Actuaciones en materia de comercio minorista</v>
      </c>
      <c r="E506" s="12" t="str">
        <f t="shared" si="16"/>
        <v>1</v>
      </c>
      <c r="F506" s="12" t="str">
        <f t="shared" si="17"/>
        <v>12</v>
      </c>
      <c r="G506" s="28" t="s">
        <v>416</v>
      </c>
      <c r="H506" s="29" t="s">
        <v>417</v>
      </c>
      <c r="I506" s="30">
        <v>44542</v>
      </c>
      <c r="J506" s="30">
        <v>0</v>
      </c>
      <c r="K506" s="30">
        <v>44542</v>
      </c>
      <c r="L506" s="30">
        <v>14847</v>
      </c>
      <c r="M506" s="30">
        <v>14847</v>
      </c>
      <c r="N506" s="30">
        <v>7496.33</v>
      </c>
      <c r="O506" s="30">
        <v>7496.33</v>
      </c>
    </row>
    <row r="507" spans="1:15" x14ac:dyDescent="0.25">
      <c r="A507" s="10" t="str">
        <f>MID(Tabla1[[#This Row],[Org 2]],1,2)</f>
        <v>05</v>
      </c>
      <c r="B507" s="28" t="s">
        <v>194</v>
      </c>
      <c r="C507" s="28" t="s">
        <v>31</v>
      </c>
      <c r="D507" s="11" t="str">
        <f>VLOOKUP(C507,Hoja2!B:C,2,FALSE)</f>
        <v>Actuaciones en materia de comercio minorista</v>
      </c>
      <c r="E507" s="12" t="str">
        <f t="shared" si="16"/>
        <v>1</v>
      </c>
      <c r="F507" s="12" t="str">
        <f t="shared" si="17"/>
        <v>12</v>
      </c>
      <c r="G507" s="28" t="s">
        <v>384</v>
      </c>
      <c r="H507" s="29" t="s">
        <v>385</v>
      </c>
      <c r="I507" s="30">
        <v>11372</v>
      </c>
      <c r="J507" s="30">
        <v>0</v>
      </c>
      <c r="K507" s="30">
        <v>11372</v>
      </c>
      <c r="L507" s="30">
        <v>0</v>
      </c>
      <c r="M507" s="30">
        <v>0</v>
      </c>
      <c r="N507" s="30">
        <v>0</v>
      </c>
      <c r="O507" s="30">
        <v>0</v>
      </c>
    </row>
    <row r="508" spans="1:15" x14ac:dyDescent="0.25">
      <c r="A508" s="10" t="str">
        <f>MID(Tabla1[[#This Row],[Org 2]],1,2)</f>
        <v>05</v>
      </c>
      <c r="B508" s="28" t="s">
        <v>194</v>
      </c>
      <c r="C508" s="28" t="s">
        <v>31</v>
      </c>
      <c r="D508" s="11" t="str">
        <f>VLOOKUP(C508,Hoja2!B:C,2,FALSE)</f>
        <v>Actuaciones en materia de comercio minorista</v>
      </c>
      <c r="E508" s="12" t="str">
        <f t="shared" si="16"/>
        <v>1</v>
      </c>
      <c r="F508" s="12" t="str">
        <f t="shared" si="17"/>
        <v>12</v>
      </c>
      <c r="G508" s="28" t="s">
        <v>418</v>
      </c>
      <c r="H508" s="29" t="s">
        <v>419</v>
      </c>
      <c r="I508" s="30">
        <v>9639</v>
      </c>
      <c r="J508" s="30">
        <v>0</v>
      </c>
      <c r="K508" s="30">
        <v>9639</v>
      </c>
      <c r="L508" s="30">
        <v>9638</v>
      </c>
      <c r="M508" s="30">
        <v>9638</v>
      </c>
      <c r="N508" s="30">
        <v>4866.5600000000004</v>
      </c>
      <c r="O508" s="30">
        <v>4866.5600000000004</v>
      </c>
    </row>
    <row r="509" spans="1:15" x14ac:dyDescent="0.25">
      <c r="A509" s="10" t="str">
        <f>MID(Tabla1[[#This Row],[Org 2]],1,2)</f>
        <v>05</v>
      </c>
      <c r="B509" s="28" t="s">
        <v>194</v>
      </c>
      <c r="C509" s="28" t="s">
        <v>31</v>
      </c>
      <c r="D509" s="11" t="str">
        <f>VLOOKUP(C509,Hoja2!B:C,2,FALSE)</f>
        <v>Actuaciones en materia de comercio minorista</v>
      </c>
      <c r="E509" s="12" t="str">
        <f t="shared" si="16"/>
        <v>1</v>
      </c>
      <c r="F509" s="12" t="str">
        <f t="shared" si="17"/>
        <v>12</v>
      </c>
      <c r="G509" s="28" t="s">
        <v>386</v>
      </c>
      <c r="H509" s="29" t="s">
        <v>387</v>
      </c>
      <c r="I509" s="30">
        <v>14265</v>
      </c>
      <c r="J509" s="30">
        <v>0</v>
      </c>
      <c r="K509" s="30">
        <v>14265</v>
      </c>
      <c r="L509" s="30">
        <v>14265</v>
      </c>
      <c r="M509" s="30">
        <v>14265</v>
      </c>
      <c r="N509" s="30">
        <v>4906.1899999999996</v>
      </c>
      <c r="O509" s="30">
        <v>4906.1899999999996</v>
      </c>
    </row>
    <row r="510" spans="1:15" x14ac:dyDescent="0.25">
      <c r="A510" s="10" t="str">
        <f>MID(Tabla1[[#This Row],[Org 2]],1,2)</f>
        <v>05</v>
      </c>
      <c r="B510" s="28" t="s">
        <v>194</v>
      </c>
      <c r="C510" s="28" t="s">
        <v>31</v>
      </c>
      <c r="D510" s="11" t="str">
        <f>VLOOKUP(C510,Hoja2!B:C,2,FALSE)</f>
        <v>Actuaciones en materia de comercio minorista</v>
      </c>
      <c r="E510" s="12" t="str">
        <f t="shared" si="16"/>
        <v>1</v>
      </c>
      <c r="F510" s="12" t="str">
        <f t="shared" si="17"/>
        <v>12</v>
      </c>
      <c r="G510" s="28" t="s">
        <v>388</v>
      </c>
      <c r="H510" s="29" t="s">
        <v>389</v>
      </c>
      <c r="I510" s="30">
        <v>57164</v>
      </c>
      <c r="J510" s="30">
        <v>0</v>
      </c>
      <c r="K510" s="30">
        <v>57164</v>
      </c>
      <c r="L510" s="30">
        <v>42137</v>
      </c>
      <c r="M510" s="30">
        <v>42137</v>
      </c>
      <c r="N510" s="30">
        <v>12972.1</v>
      </c>
      <c r="O510" s="30">
        <v>12972.1</v>
      </c>
    </row>
    <row r="511" spans="1:15" x14ac:dyDescent="0.25">
      <c r="A511" s="10" t="str">
        <f>MID(Tabla1[[#This Row],[Org 2]],1,2)</f>
        <v>05</v>
      </c>
      <c r="B511" s="28" t="s">
        <v>194</v>
      </c>
      <c r="C511" s="28" t="s">
        <v>31</v>
      </c>
      <c r="D511" s="11" t="str">
        <f>VLOOKUP(C511,Hoja2!B:C,2,FALSE)</f>
        <v>Actuaciones en materia de comercio minorista</v>
      </c>
      <c r="E511" s="12" t="str">
        <f t="shared" si="16"/>
        <v>1</v>
      </c>
      <c r="F511" s="12" t="str">
        <f t="shared" si="17"/>
        <v>12</v>
      </c>
      <c r="G511" s="28" t="s">
        <v>390</v>
      </c>
      <c r="H511" s="29" t="s">
        <v>391</v>
      </c>
      <c r="I511" s="30">
        <v>142209</v>
      </c>
      <c r="J511" s="30">
        <v>0</v>
      </c>
      <c r="K511" s="30">
        <v>142209</v>
      </c>
      <c r="L511" s="30">
        <v>109905</v>
      </c>
      <c r="M511" s="30">
        <v>109905</v>
      </c>
      <c r="N511" s="30">
        <v>35094.620000000003</v>
      </c>
      <c r="O511" s="30">
        <v>35094.620000000003</v>
      </c>
    </row>
    <row r="512" spans="1:15" x14ac:dyDescent="0.25">
      <c r="A512" s="10" t="str">
        <f>MID(Tabla1[[#This Row],[Org 2]],1,2)</f>
        <v>05</v>
      </c>
      <c r="B512" s="28" t="s">
        <v>194</v>
      </c>
      <c r="C512" s="28" t="s">
        <v>31</v>
      </c>
      <c r="D512" s="11" t="str">
        <f>VLOOKUP(C512,Hoja2!B:C,2,FALSE)</f>
        <v>Actuaciones en materia de comercio minorista</v>
      </c>
      <c r="E512" s="12" t="str">
        <f t="shared" si="16"/>
        <v>1</v>
      </c>
      <c r="F512" s="12" t="str">
        <f t="shared" si="17"/>
        <v>12</v>
      </c>
      <c r="G512" s="28" t="s">
        <v>392</v>
      </c>
      <c r="H512" s="29" t="s">
        <v>393</v>
      </c>
      <c r="I512" s="30">
        <v>6821</v>
      </c>
      <c r="J512" s="30">
        <v>0</v>
      </c>
      <c r="K512" s="30">
        <v>6821</v>
      </c>
      <c r="L512" s="30">
        <v>7091.4</v>
      </c>
      <c r="M512" s="30">
        <v>7091.4</v>
      </c>
      <c r="N512" s="30">
        <v>2523.7399999999998</v>
      </c>
      <c r="O512" s="30">
        <v>2523.7399999999998</v>
      </c>
    </row>
    <row r="513" spans="1:15" x14ac:dyDescent="0.25">
      <c r="A513" s="10" t="str">
        <f>MID(Tabla1[[#This Row],[Org 2]],1,2)</f>
        <v>05</v>
      </c>
      <c r="B513" s="28" t="s">
        <v>194</v>
      </c>
      <c r="C513" s="28" t="s">
        <v>31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20</v>
      </c>
      <c r="G513" s="28" t="s">
        <v>420</v>
      </c>
      <c r="H513" s="29" t="s">
        <v>421</v>
      </c>
      <c r="I513" s="30">
        <v>4000</v>
      </c>
      <c r="J513" s="30">
        <v>0</v>
      </c>
      <c r="K513" s="30">
        <v>4000</v>
      </c>
      <c r="L513" s="30">
        <v>0</v>
      </c>
      <c r="M513" s="30">
        <v>0</v>
      </c>
      <c r="N513" s="30">
        <v>0</v>
      </c>
      <c r="O513" s="30">
        <v>0</v>
      </c>
    </row>
    <row r="514" spans="1:15" x14ac:dyDescent="0.25">
      <c r="A514" s="10" t="str">
        <f>MID(Tabla1[[#This Row],[Org 2]],1,2)</f>
        <v>05</v>
      </c>
      <c r="B514" s="28" t="s">
        <v>194</v>
      </c>
      <c r="C514" s="28" t="s">
        <v>31</v>
      </c>
      <c r="D514" s="11" t="str">
        <f>VLOOKUP(C514,Hoja2!B:C,2,FALSE)</f>
        <v>Actuaciones en materia de comercio minorista</v>
      </c>
      <c r="E514" s="12" t="str">
        <f t="shared" si="18"/>
        <v>2</v>
      </c>
      <c r="F514" s="12" t="str">
        <f t="shared" si="19"/>
        <v>21</v>
      </c>
      <c r="G514" s="28" t="s">
        <v>499</v>
      </c>
      <c r="H514" s="29" t="s">
        <v>500</v>
      </c>
      <c r="I514" s="30">
        <v>10000</v>
      </c>
      <c r="J514" s="30">
        <v>0</v>
      </c>
      <c r="K514" s="30">
        <v>10000</v>
      </c>
      <c r="L514" s="30">
        <v>0</v>
      </c>
      <c r="M514" s="30">
        <v>0</v>
      </c>
      <c r="N514" s="30">
        <v>0</v>
      </c>
      <c r="O514" s="30">
        <v>0</v>
      </c>
    </row>
    <row r="515" spans="1:15" x14ac:dyDescent="0.25">
      <c r="A515" s="10" t="str">
        <f>MID(Tabla1[[#This Row],[Org 2]],1,2)</f>
        <v>05</v>
      </c>
      <c r="B515" s="28" t="s">
        <v>194</v>
      </c>
      <c r="C515" s="28" t="s">
        <v>31</v>
      </c>
      <c r="D515" s="11" t="str">
        <f>VLOOKUP(C515,Hoja2!B:C,2,FALSE)</f>
        <v>Actuaciones en materia de comercio minorista</v>
      </c>
      <c r="E515" s="12" t="str">
        <f t="shared" si="18"/>
        <v>2</v>
      </c>
      <c r="F515" s="12" t="str">
        <f t="shared" si="19"/>
        <v>21</v>
      </c>
      <c r="G515" s="28" t="s">
        <v>422</v>
      </c>
      <c r="H515" s="29" t="s">
        <v>423</v>
      </c>
      <c r="I515" s="30">
        <v>4200</v>
      </c>
      <c r="J515" s="30">
        <v>0</v>
      </c>
      <c r="K515" s="30">
        <v>4200</v>
      </c>
      <c r="L515" s="30">
        <v>0</v>
      </c>
      <c r="M515" s="30">
        <v>0</v>
      </c>
      <c r="N515" s="30">
        <v>0</v>
      </c>
      <c r="O515" s="30">
        <v>0</v>
      </c>
    </row>
    <row r="516" spans="1:15" x14ac:dyDescent="0.25">
      <c r="A516" s="10" t="str">
        <f>MID(Tabla1[[#This Row],[Org 2]],1,2)</f>
        <v>05</v>
      </c>
      <c r="B516" s="28" t="s">
        <v>194</v>
      </c>
      <c r="C516" s="28" t="s">
        <v>31</v>
      </c>
      <c r="D516" s="11" t="str">
        <f>VLOOKUP(C516,Hoja2!B:C,2,FALSE)</f>
        <v>Actuaciones en materia de comercio minorista</v>
      </c>
      <c r="E516" s="12" t="str">
        <f t="shared" si="18"/>
        <v>2</v>
      </c>
      <c r="F516" s="12" t="str">
        <f t="shared" si="19"/>
        <v>22</v>
      </c>
      <c r="G516" s="28" t="s">
        <v>453</v>
      </c>
      <c r="H516" s="29" t="s">
        <v>454</v>
      </c>
      <c r="I516" s="30">
        <v>11000</v>
      </c>
      <c r="J516" s="30">
        <v>0</v>
      </c>
      <c r="K516" s="30">
        <v>11000</v>
      </c>
      <c r="L516" s="30">
        <v>11000</v>
      </c>
      <c r="M516" s="30">
        <v>11000</v>
      </c>
      <c r="N516" s="30">
        <v>0</v>
      </c>
      <c r="O516" s="30">
        <v>0</v>
      </c>
    </row>
    <row r="517" spans="1:15" x14ac:dyDescent="0.25">
      <c r="A517" s="10" t="str">
        <f>MID(Tabla1[[#This Row],[Org 2]],1,2)</f>
        <v>05</v>
      </c>
      <c r="B517" s="28" t="s">
        <v>194</v>
      </c>
      <c r="C517" s="28" t="s">
        <v>31</v>
      </c>
      <c r="D517" s="11" t="str">
        <f>VLOOKUP(C517,Hoja2!B:C,2,FALSE)</f>
        <v>Actuaciones en materia de comercio minorista</v>
      </c>
      <c r="E517" s="12" t="str">
        <f t="shared" si="18"/>
        <v>2</v>
      </c>
      <c r="F517" s="12" t="str">
        <f t="shared" si="19"/>
        <v>22</v>
      </c>
      <c r="G517" s="28" t="s">
        <v>447</v>
      </c>
      <c r="H517" s="29" t="s">
        <v>448</v>
      </c>
      <c r="I517" s="30">
        <v>30000</v>
      </c>
      <c r="J517" s="30">
        <v>0</v>
      </c>
      <c r="K517" s="30">
        <v>30000</v>
      </c>
      <c r="L517" s="30">
        <v>0</v>
      </c>
      <c r="M517" s="30">
        <v>0</v>
      </c>
      <c r="N517" s="30">
        <v>0</v>
      </c>
      <c r="O517" s="30">
        <v>0</v>
      </c>
    </row>
    <row r="518" spans="1:15" x14ac:dyDescent="0.25">
      <c r="A518" s="10" t="str">
        <f>MID(Tabla1[[#This Row],[Org 2]],1,2)</f>
        <v>05</v>
      </c>
      <c r="B518" s="28" t="s">
        <v>194</v>
      </c>
      <c r="C518" s="28" t="s">
        <v>31</v>
      </c>
      <c r="D518" s="11" t="str">
        <f>VLOOKUP(C518,Hoja2!B:C,2,FALSE)</f>
        <v>Actuaciones en materia de comercio minorista</v>
      </c>
      <c r="E518" s="12" t="str">
        <f t="shared" si="18"/>
        <v>2</v>
      </c>
      <c r="F518" s="12" t="str">
        <f t="shared" si="19"/>
        <v>22</v>
      </c>
      <c r="G518" s="28" t="s">
        <v>449</v>
      </c>
      <c r="H518" s="29" t="s">
        <v>450</v>
      </c>
      <c r="I518" s="30">
        <v>8000</v>
      </c>
      <c r="J518" s="30">
        <v>0</v>
      </c>
      <c r="K518" s="30">
        <v>8000</v>
      </c>
      <c r="L518" s="30">
        <v>3800</v>
      </c>
      <c r="M518" s="30">
        <v>3800</v>
      </c>
      <c r="N518" s="30">
        <v>360</v>
      </c>
      <c r="O518" s="30">
        <v>360</v>
      </c>
    </row>
    <row r="519" spans="1:15" x14ac:dyDescent="0.25">
      <c r="A519" s="10" t="str">
        <f>MID(Tabla1[[#This Row],[Org 2]],1,2)</f>
        <v>05</v>
      </c>
      <c r="B519" s="28" t="s">
        <v>194</v>
      </c>
      <c r="C519" s="28" t="s">
        <v>31</v>
      </c>
      <c r="D519" s="11" t="str">
        <f>VLOOKUP(C519,Hoja2!B:C,2,FALSE)</f>
        <v>Actuaciones en materia de comercio minorista</v>
      </c>
      <c r="E519" s="12" t="str">
        <f t="shared" si="18"/>
        <v>2</v>
      </c>
      <c r="F519" s="12" t="str">
        <f t="shared" si="19"/>
        <v>22</v>
      </c>
      <c r="G519" s="28" t="s">
        <v>451</v>
      </c>
      <c r="H519" s="29" t="s">
        <v>452</v>
      </c>
      <c r="I519" s="30">
        <v>12000</v>
      </c>
      <c r="J519" s="30">
        <v>0</v>
      </c>
      <c r="K519" s="30">
        <v>12000</v>
      </c>
      <c r="L519" s="30">
        <v>3475.12</v>
      </c>
      <c r="M519" s="30">
        <v>3475.12</v>
      </c>
      <c r="N519" s="30">
        <v>3475.12</v>
      </c>
      <c r="O519" s="30">
        <v>3475.12</v>
      </c>
    </row>
    <row r="520" spans="1:15" x14ac:dyDescent="0.25">
      <c r="A520" s="10" t="str">
        <f>MID(Tabla1[[#This Row],[Org 2]],1,2)</f>
        <v>05</v>
      </c>
      <c r="B520" s="28" t="s">
        <v>194</v>
      </c>
      <c r="C520" s="28" t="s">
        <v>31</v>
      </c>
      <c r="D520" s="11" t="str">
        <f>VLOOKUP(C520,Hoja2!B:C,2,FALSE)</f>
        <v>Actuaciones en materia de comercio minorista</v>
      </c>
      <c r="E520" s="12" t="str">
        <f t="shared" si="18"/>
        <v>2</v>
      </c>
      <c r="F520" s="12" t="str">
        <f t="shared" si="19"/>
        <v>22</v>
      </c>
      <c r="G520" s="28" t="s">
        <v>459</v>
      </c>
      <c r="H520" s="29" t="s">
        <v>460</v>
      </c>
      <c r="I520" s="30">
        <v>50000</v>
      </c>
      <c r="J520" s="30">
        <v>0</v>
      </c>
      <c r="K520" s="30">
        <v>50000</v>
      </c>
      <c r="L520" s="30">
        <v>21417</v>
      </c>
      <c r="M520" s="30">
        <v>21417</v>
      </c>
      <c r="N520" s="30">
        <v>21417</v>
      </c>
      <c r="O520" s="30">
        <v>21417</v>
      </c>
    </row>
    <row r="521" spans="1:15" x14ac:dyDescent="0.25">
      <c r="A521" s="10" t="str">
        <f>MID(Tabla1[[#This Row],[Org 2]],1,2)</f>
        <v>05</v>
      </c>
      <c r="B521" s="28" t="s">
        <v>194</v>
      </c>
      <c r="C521" s="28" t="s">
        <v>31</v>
      </c>
      <c r="D521" s="11" t="str">
        <f>VLOOKUP(C521,Hoja2!B:C,2,FALSE)</f>
        <v>Actuaciones en materia de comercio minorista</v>
      </c>
      <c r="E521" s="12" t="str">
        <f t="shared" si="18"/>
        <v>2</v>
      </c>
      <c r="F521" s="12" t="str">
        <f t="shared" si="19"/>
        <v>22</v>
      </c>
      <c r="G521" s="28" t="s">
        <v>426</v>
      </c>
      <c r="H521" s="29" t="s">
        <v>427</v>
      </c>
      <c r="I521" s="30">
        <v>35000</v>
      </c>
      <c r="J521" s="30">
        <v>0</v>
      </c>
      <c r="K521" s="30">
        <v>35000</v>
      </c>
      <c r="L521" s="30">
        <v>19135.189999999999</v>
      </c>
      <c r="M521" s="30">
        <v>19135.189999999999</v>
      </c>
      <c r="N521" s="30">
        <v>0</v>
      </c>
      <c r="O521" s="30">
        <v>0</v>
      </c>
    </row>
    <row r="522" spans="1:15" x14ac:dyDescent="0.25">
      <c r="A522" s="10" t="str">
        <f>MID(Tabla1[[#This Row],[Org 2]],1,2)</f>
        <v>05</v>
      </c>
      <c r="B522" s="28" t="s">
        <v>194</v>
      </c>
      <c r="C522" s="28" t="s">
        <v>31</v>
      </c>
      <c r="D522" s="11" t="str">
        <f>VLOOKUP(C522,Hoja2!B:C,2,FALSE)</f>
        <v>Actuaciones en materia de comercio minorista</v>
      </c>
      <c r="E522" s="12" t="str">
        <f t="shared" si="18"/>
        <v>4</v>
      </c>
      <c r="F522" s="12" t="str">
        <f t="shared" si="19"/>
        <v>46</v>
      </c>
      <c r="G522" s="28" t="s">
        <v>624</v>
      </c>
      <c r="H522" s="29" t="s">
        <v>625</v>
      </c>
      <c r="I522" s="30">
        <v>543250</v>
      </c>
      <c r="J522" s="30">
        <v>0</v>
      </c>
      <c r="K522" s="30">
        <v>543250</v>
      </c>
      <c r="L522" s="30">
        <v>0</v>
      </c>
      <c r="M522" s="30">
        <v>0</v>
      </c>
      <c r="N522" s="30">
        <v>0</v>
      </c>
      <c r="O522" s="30">
        <v>0</v>
      </c>
    </row>
    <row r="523" spans="1:15" x14ac:dyDescent="0.25">
      <c r="A523" s="10" t="str">
        <f>MID(Tabla1[[#This Row],[Org 2]],1,2)</f>
        <v>05</v>
      </c>
      <c r="B523" s="28" t="s">
        <v>194</v>
      </c>
      <c r="C523" s="28" t="s">
        <v>31</v>
      </c>
      <c r="D523" s="11" t="str">
        <f>VLOOKUP(C523,Hoja2!B:C,2,FALSE)</f>
        <v>Actuaciones en materia de comercio minorista</v>
      </c>
      <c r="E523" s="12" t="str">
        <f t="shared" si="18"/>
        <v>4</v>
      </c>
      <c r="F523" s="12" t="str">
        <f t="shared" si="19"/>
        <v>48</v>
      </c>
      <c r="G523" s="28" t="s">
        <v>626</v>
      </c>
      <c r="H523" s="29" t="s">
        <v>627</v>
      </c>
      <c r="I523" s="30">
        <v>60000</v>
      </c>
      <c r="J523" s="30">
        <v>0</v>
      </c>
      <c r="K523" s="30">
        <v>60000</v>
      </c>
      <c r="L523" s="30">
        <v>60000</v>
      </c>
      <c r="M523" s="30">
        <v>60000</v>
      </c>
      <c r="N523" s="30">
        <v>26000</v>
      </c>
      <c r="O523" s="30">
        <v>26000</v>
      </c>
    </row>
    <row r="524" spans="1:15" x14ac:dyDescent="0.25">
      <c r="A524" s="10" t="str">
        <f>MID(Tabla1[[#This Row],[Org 2]],1,2)</f>
        <v>05</v>
      </c>
      <c r="B524" s="28" t="s">
        <v>194</v>
      </c>
      <c r="C524" s="28" t="s">
        <v>31</v>
      </c>
      <c r="D524" s="11" t="str">
        <f>VLOOKUP(C524,Hoja2!B:C,2,FALSE)</f>
        <v>Actuaciones en materia de comercio minorista</v>
      </c>
      <c r="E524" s="12" t="str">
        <f t="shared" si="18"/>
        <v>4</v>
      </c>
      <c r="F524" s="12" t="str">
        <f t="shared" si="19"/>
        <v>48</v>
      </c>
      <c r="G524" s="28" t="s">
        <v>628</v>
      </c>
      <c r="H524" s="29" t="s">
        <v>629</v>
      </c>
      <c r="I524" s="30">
        <v>29000</v>
      </c>
      <c r="J524" s="30">
        <v>0</v>
      </c>
      <c r="K524" s="30">
        <v>29000</v>
      </c>
      <c r="L524" s="30">
        <v>0</v>
      </c>
      <c r="M524" s="30">
        <v>0</v>
      </c>
      <c r="N524" s="30">
        <v>0</v>
      </c>
      <c r="O524" s="30">
        <v>0</v>
      </c>
    </row>
    <row r="525" spans="1:15" x14ac:dyDescent="0.25">
      <c r="A525" s="10" t="str">
        <f>MID(Tabla1[[#This Row],[Org 2]],1,2)</f>
        <v>05</v>
      </c>
      <c r="B525" s="28" t="s">
        <v>194</v>
      </c>
      <c r="C525" s="28" t="s">
        <v>31</v>
      </c>
      <c r="D525" s="11" t="str">
        <f>VLOOKUP(C525,Hoja2!B:C,2,FALSE)</f>
        <v>Actuaciones en materia de comercio minorista</v>
      </c>
      <c r="E525" s="12" t="str">
        <f t="shared" si="18"/>
        <v>4</v>
      </c>
      <c r="F525" s="12" t="str">
        <f t="shared" si="19"/>
        <v>48</v>
      </c>
      <c r="G525" s="28" t="s">
        <v>630</v>
      </c>
      <c r="H525" s="29" t="s">
        <v>631</v>
      </c>
      <c r="I525" s="30">
        <v>280000</v>
      </c>
      <c r="J525" s="30">
        <v>187500</v>
      </c>
      <c r="K525" s="30">
        <v>467500</v>
      </c>
      <c r="L525" s="30">
        <v>279999</v>
      </c>
      <c r="M525" s="30">
        <v>279999</v>
      </c>
      <c r="N525" s="30">
        <v>279999</v>
      </c>
      <c r="O525" s="30">
        <v>279999</v>
      </c>
    </row>
    <row r="526" spans="1:15" x14ac:dyDescent="0.25">
      <c r="A526" s="10" t="str">
        <f>MID(Tabla1[[#This Row],[Org 2]],1,2)</f>
        <v>05</v>
      </c>
      <c r="B526" s="28" t="s">
        <v>194</v>
      </c>
      <c r="C526" s="28" t="s">
        <v>31</v>
      </c>
      <c r="D526" s="11" t="str">
        <f>VLOOKUP(C526,Hoja2!B:C,2,FALSE)</f>
        <v>Actuaciones en materia de comercio minorista</v>
      </c>
      <c r="E526" s="12" t="str">
        <f t="shared" si="18"/>
        <v>4</v>
      </c>
      <c r="F526" s="12" t="str">
        <f t="shared" si="19"/>
        <v>48</v>
      </c>
      <c r="G526" s="28" t="s">
        <v>553</v>
      </c>
      <c r="H526" s="29" t="s">
        <v>413</v>
      </c>
      <c r="I526" s="30">
        <v>9300</v>
      </c>
      <c r="J526" s="30">
        <v>0</v>
      </c>
      <c r="K526" s="30">
        <v>9300</v>
      </c>
      <c r="L526" s="30">
        <v>0</v>
      </c>
      <c r="M526" s="30">
        <v>0</v>
      </c>
      <c r="N526" s="30">
        <v>0</v>
      </c>
      <c r="O526" s="30">
        <v>0</v>
      </c>
    </row>
    <row r="527" spans="1:15" x14ac:dyDescent="0.25">
      <c r="A527" s="10" t="str">
        <f>MID(Tabla1[[#This Row],[Org 2]],1,2)</f>
        <v>05</v>
      </c>
      <c r="B527" s="28" t="s">
        <v>194</v>
      </c>
      <c r="C527" s="28" t="s">
        <v>196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12</v>
      </c>
      <c r="G527" s="28" t="s">
        <v>414</v>
      </c>
      <c r="H527" s="29" t="s">
        <v>415</v>
      </c>
      <c r="I527" s="30">
        <v>101308</v>
      </c>
      <c r="J527" s="30">
        <v>0</v>
      </c>
      <c r="K527" s="30">
        <v>101308</v>
      </c>
      <c r="L527" s="30">
        <v>114094</v>
      </c>
      <c r="M527" s="30">
        <v>114094</v>
      </c>
      <c r="N527" s="30">
        <v>60128.94</v>
      </c>
      <c r="O527" s="30">
        <v>60128.94</v>
      </c>
    </row>
    <row r="528" spans="1:15" x14ac:dyDescent="0.25">
      <c r="A528" s="10" t="str">
        <f>MID(Tabla1[[#This Row],[Org 2]],1,2)</f>
        <v>05</v>
      </c>
      <c r="B528" s="28" t="s">
        <v>194</v>
      </c>
      <c r="C528" s="28" t="s">
        <v>196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12</v>
      </c>
      <c r="G528" s="28" t="s">
        <v>416</v>
      </c>
      <c r="H528" s="29" t="s">
        <v>417</v>
      </c>
      <c r="I528" s="30">
        <v>133627</v>
      </c>
      <c r="J528" s="30">
        <v>0</v>
      </c>
      <c r="K528" s="30">
        <v>133627</v>
      </c>
      <c r="L528" s="30">
        <v>81732.81</v>
      </c>
      <c r="M528" s="30">
        <v>81732.81</v>
      </c>
      <c r="N528" s="30">
        <v>40508.339999999997</v>
      </c>
      <c r="O528" s="30">
        <v>40508.339999999997</v>
      </c>
    </row>
    <row r="529" spans="1:15" x14ac:dyDescent="0.25">
      <c r="A529" s="10" t="str">
        <f>MID(Tabla1[[#This Row],[Org 2]],1,2)</f>
        <v>05</v>
      </c>
      <c r="B529" s="28" t="s">
        <v>194</v>
      </c>
      <c r="C529" s="28" t="s">
        <v>196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12</v>
      </c>
      <c r="G529" s="28" t="s">
        <v>384</v>
      </c>
      <c r="H529" s="29" t="s">
        <v>385</v>
      </c>
      <c r="I529" s="30">
        <v>11372</v>
      </c>
      <c r="J529" s="30">
        <v>0</v>
      </c>
      <c r="K529" s="30">
        <v>11372</v>
      </c>
      <c r="L529" s="30">
        <v>11371</v>
      </c>
      <c r="M529" s="30">
        <v>11371</v>
      </c>
      <c r="N529" s="30">
        <v>722.91</v>
      </c>
      <c r="O529" s="30">
        <v>722.91</v>
      </c>
    </row>
    <row r="530" spans="1:15" x14ac:dyDescent="0.25">
      <c r="A530" s="10" t="str">
        <f>MID(Tabla1[[#This Row],[Org 2]],1,2)</f>
        <v>05</v>
      </c>
      <c r="B530" s="28" t="s">
        <v>194</v>
      </c>
      <c r="C530" s="28" t="s">
        <v>196</v>
      </c>
      <c r="D530" s="11" t="str">
        <f>VLOOKUP(C530,Hoja2!B:C,2,FALSE)</f>
        <v>Desarrollo Empresarial</v>
      </c>
      <c r="E530" s="12" t="str">
        <f t="shared" si="18"/>
        <v>1</v>
      </c>
      <c r="F530" s="12" t="str">
        <f t="shared" si="19"/>
        <v>12</v>
      </c>
      <c r="G530" s="28" t="s">
        <v>418</v>
      </c>
      <c r="H530" s="29" t="s">
        <v>419</v>
      </c>
      <c r="I530" s="30">
        <v>48194</v>
      </c>
      <c r="J530" s="30">
        <v>0</v>
      </c>
      <c r="K530" s="30">
        <v>48194</v>
      </c>
      <c r="L530" s="30">
        <v>19277</v>
      </c>
      <c r="M530" s="30">
        <v>19277</v>
      </c>
      <c r="N530" s="30">
        <v>17499.400000000001</v>
      </c>
      <c r="O530" s="30">
        <v>17499.400000000001</v>
      </c>
    </row>
    <row r="531" spans="1:15" x14ac:dyDescent="0.25">
      <c r="A531" s="10" t="str">
        <f>MID(Tabla1[[#This Row],[Org 2]],1,2)</f>
        <v>05</v>
      </c>
      <c r="B531" s="28" t="s">
        <v>194</v>
      </c>
      <c r="C531" s="28" t="s">
        <v>196</v>
      </c>
      <c r="D531" s="11" t="str">
        <f>VLOOKUP(C531,Hoja2!B:C,2,FALSE)</f>
        <v>Desarrollo Empresarial</v>
      </c>
      <c r="E531" s="12" t="str">
        <f t="shared" si="18"/>
        <v>1</v>
      </c>
      <c r="F531" s="12" t="str">
        <f t="shared" si="19"/>
        <v>12</v>
      </c>
      <c r="G531" s="28" t="s">
        <v>386</v>
      </c>
      <c r="H531" s="29" t="s">
        <v>387</v>
      </c>
      <c r="I531" s="30">
        <v>32833</v>
      </c>
      <c r="J531" s="30">
        <v>0</v>
      </c>
      <c r="K531" s="30">
        <v>32833</v>
      </c>
      <c r="L531" s="30">
        <v>31869</v>
      </c>
      <c r="M531" s="30">
        <v>31869</v>
      </c>
      <c r="N531" s="30">
        <v>17089.89</v>
      </c>
      <c r="O531" s="30">
        <v>17089.89</v>
      </c>
    </row>
    <row r="532" spans="1:15" x14ac:dyDescent="0.25">
      <c r="A532" s="10" t="str">
        <f>MID(Tabla1[[#This Row],[Org 2]],1,2)</f>
        <v>05</v>
      </c>
      <c r="B532" s="28" t="s">
        <v>194</v>
      </c>
      <c r="C532" s="28" t="s">
        <v>196</v>
      </c>
      <c r="D532" s="11" t="str">
        <f>VLOOKUP(C532,Hoja2!B:C,2,FALSE)</f>
        <v>Desarrollo Empresarial</v>
      </c>
      <c r="E532" s="12" t="str">
        <f t="shared" si="18"/>
        <v>1</v>
      </c>
      <c r="F532" s="12" t="str">
        <f t="shared" si="19"/>
        <v>12</v>
      </c>
      <c r="G532" s="28" t="s">
        <v>388</v>
      </c>
      <c r="H532" s="29" t="s">
        <v>389</v>
      </c>
      <c r="I532" s="30">
        <v>175238</v>
      </c>
      <c r="J532" s="30">
        <v>0</v>
      </c>
      <c r="K532" s="30">
        <v>175238</v>
      </c>
      <c r="L532" s="30">
        <v>141964.28</v>
      </c>
      <c r="M532" s="30">
        <v>141964.28</v>
      </c>
      <c r="N532" s="30">
        <v>65740.5</v>
      </c>
      <c r="O532" s="30">
        <v>65740.5</v>
      </c>
    </row>
    <row r="533" spans="1:15" x14ac:dyDescent="0.25">
      <c r="A533" s="10" t="str">
        <f>MID(Tabla1[[#This Row],[Org 2]],1,2)</f>
        <v>05</v>
      </c>
      <c r="B533" s="28" t="s">
        <v>194</v>
      </c>
      <c r="C533" s="28" t="s">
        <v>196</v>
      </c>
      <c r="D533" s="11" t="str">
        <f>VLOOKUP(C533,Hoja2!B:C,2,FALSE)</f>
        <v>Desarrollo Empresarial</v>
      </c>
      <c r="E533" s="12" t="str">
        <f t="shared" si="18"/>
        <v>1</v>
      </c>
      <c r="F533" s="12" t="str">
        <f t="shared" si="19"/>
        <v>12</v>
      </c>
      <c r="G533" s="28" t="s">
        <v>390</v>
      </c>
      <c r="H533" s="29" t="s">
        <v>391</v>
      </c>
      <c r="I533" s="30">
        <v>429150</v>
      </c>
      <c r="J533" s="30">
        <v>0</v>
      </c>
      <c r="K533" s="30">
        <v>429150</v>
      </c>
      <c r="L533" s="30">
        <v>350598.81</v>
      </c>
      <c r="M533" s="30">
        <v>350598.81</v>
      </c>
      <c r="N533" s="30">
        <v>208717.02</v>
      </c>
      <c r="O533" s="30">
        <v>208717.02</v>
      </c>
    </row>
    <row r="534" spans="1:15" x14ac:dyDescent="0.25">
      <c r="A534" s="10" t="str">
        <f>MID(Tabla1[[#This Row],[Org 2]],1,2)</f>
        <v>05</v>
      </c>
      <c r="B534" s="28" t="s">
        <v>194</v>
      </c>
      <c r="C534" s="28" t="s">
        <v>196</v>
      </c>
      <c r="D534" s="11" t="str">
        <f>VLOOKUP(C534,Hoja2!B:C,2,FALSE)</f>
        <v>Desarrollo Empresarial</v>
      </c>
      <c r="E534" s="12" t="str">
        <f t="shared" si="18"/>
        <v>1</v>
      </c>
      <c r="F534" s="12" t="str">
        <f t="shared" si="19"/>
        <v>12</v>
      </c>
      <c r="G534" s="28" t="s">
        <v>392</v>
      </c>
      <c r="H534" s="29" t="s">
        <v>393</v>
      </c>
      <c r="I534" s="30">
        <v>16445</v>
      </c>
      <c r="J534" s="30">
        <v>0</v>
      </c>
      <c r="K534" s="30">
        <v>16445</v>
      </c>
      <c r="L534" s="30">
        <v>17523.599999999999</v>
      </c>
      <c r="M534" s="30">
        <v>17523.599999999999</v>
      </c>
      <c r="N534" s="30">
        <v>10406.73</v>
      </c>
      <c r="O534" s="30">
        <v>10406.73</v>
      </c>
    </row>
    <row r="535" spans="1:15" x14ac:dyDescent="0.25">
      <c r="A535" s="10" t="str">
        <f>MID(Tabla1[[#This Row],[Org 2]],1,2)</f>
        <v>05</v>
      </c>
      <c r="B535" s="28" t="s">
        <v>194</v>
      </c>
      <c r="C535" s="28" t="s">
        <v>196</v>
      </c>
      <c r="D535" s="11" t="str">
        <f>VLOOKUP(C535,Hoja2!B:C,2,FALSE)</f>
        <v>Desarrollo Empresarial</v>
      </c>
      <c r="E535" s="12" t="str">
        <f t="shared" si="18"/>
        <v>1</v>
      </c>
      <c r="F535" s="12" t="str">
        <f t="shared" si="19"/>
        <v>13</v>
      </c>
      <c r="G535" s="28" t="s">
        <v>430</v>
      </c>
      <c r="H535" s="29" t="s">
        <v>381</v>
      </c>
      <c r="I535" s="30">
        <v>114717</v>
      </c>
      <c r="J535" s="30">
        <v>0</v>
      </c>
      <c r="K535" s="30">
        <v>114717</v>
      </c>
      <c r="L535" s="30">
        <v>114716</v>
      </c>
      <c r="M535" s="30">
        <v>114716</v>
      </c>
      <c r="N535" s="30">
        <v>50356.06</v>
      </c>
      <c r="O535" s="30">
        <v>50356.06</v>
      </c>
    </row>
    <row r="536" spans="1:15" x14ac:dyDescent="0.25">
      <c r="A536" s="10" t="str">
        <f>MID(Tabla1[[#This Row],[Org 2]],1,2)</f>
        <v>05</v>
      </c>
      <c r="B536" s="28" t="s">
        <v>194</v>
      </c>
      <c r="C536" s="28" t="s">
        <v>196</v>
      </c>
      <c r="D536" s="11" t="str">
        <f>VLOOKUP(C536,Hoja2!B:C,2,FALSE)</f>
        <v>Desarrollo Empresarial</v>
      </c>
      <c r="E536" s="12" t="str">
        <f t="shared" si="18"/>
        <v>1</v>
      </c>
      <c r="F536" s="12" t="str">
        <f t="shared" si="19"/>
        <v>13</v>
      </c>
      <c r="G536" s="28" t="s">
        <v>433</v>
      </c>
      <c r="H536" s="29" t="s">
        <v>434</v>
      </c>
      <c r="I536" s="30">
        <v>69513</v>
      </c>
      <c r="J536" s="30">
        <v>0</v>
      </c>
      <c r="K536" s="30">
        <v>69513</v>
      </c>
      <c r="L536" s="30">
        <v>69270.399999999994</v>
      </c>
      <c r="M536" s="30">
        <v>69270.399999999994</v>
      </c>
      <c r="N536" s="30">
        <v>53111.4</v>
      </c>
      <c r="O536" s="30">
        <v>53111.4</v>
      </c>
    </row>
    <row r="537" spans="1:15" x14ac:dyDescent="0.25">
      <c r="A537" s="10" t="str">
        <f>MID(Tabla1[[#This Row],[Org 2]],1,2)</f>
        <v>05</v>
      </c>
      <c r="B537" s="28" t="s">
        <v>194</v>
      </c>
      <c r="C537" s="28" t="s">
        <v>196</v>
      </c>
      <c r="D537" s="11" t="str">
        <f>VLOOKUP(C537,Hoja2!B:C,2,FALSE)</f>
        <v>Desarrollo Empresarial</v>
      </c>
      <c r="E537" s="12" t="str">
        <f t="shared" si="18"/>
        <v>1</v>
      </c>
      <c r="F537" s="12" t="str">
        <f t="shared" si="19"/>
        <v>14</v>
      </c>
      <c r="G537" s="28" t="s">
        <v>587</v>
      </c>
      <c r="H537" s="29" t="s">
        <v>588</v>
      </c>
      <c r="I537" s="30">
        <v>208435</v>
      </c>
      <c r="J537" s="30">
        <v>0</v>
      </c>
      <c r="K537" s="30">
        <v>208435</v>
      </c>
      <c r="L537" s="30">
        <v>208434.41</v>
      </c>
      <c r="M537" s="30">
        <v>208434.41</v>
      </c>
      <c r="N537" s="30">
        <v>123510.23</v>
      </c>
      <c r="O537" s="30">
        <v>123510.23</v>
      </c>
    </row>
    <row r="538" spans="1:15" x14ac:dyDescent="0.25">
      <c r="A538" s="10" t="str">
        <f>MID(Tabla1[[#This Row],[Org 2]],1,2)</f>
        <v>05</v>
      </c>
      <c r="B538" s="28" t="s">
        <v>194</v>
      </c>
      <c r="C538" s="28" t="s">
        <v>196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20</v>
      </c>
      <c r="G538" s="28" t="s">
        <v>420</v>
      </c>
      <c r="H538" s="29" t="s">
        <v>421</v>
      </c>
      <c r="I538" s="30">
        <v>8540</v>
      </c>
      <c r="J538" s="30">
        <v>0</v>
      </c>
      <c r="K538" s="30">
        <v>8540</v>
      </c>
      <c r="L538" s="30">
        <v>7017.52</v>
      </c>
      <c r="M538" s="30">
        <v>7017.52</v>
      </c>
      <c r="N538" s="30">
        <v>1089.25</v>
      </c>
      <c r="O538" s="30">
        <v>1049.44</v>
      </c>
    </row>
    <row r="539" spans="1:15" x14ac:dyDescent="0.25">
      <c r="A539" s="10" t="str">
        <f>MID(Tabla1[[#This Row],[Org 2]],1,2)</f>
        <v>05</v>
      </c>
      <c r="B539" s="28" t="s">
        <v>194</v>
      </c>
      <c r="C539" s="28" t="s">
        <v>196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20</v>
      </c>
      <c r="G539" s="28" t="s">
        <v>632</v>
      </c>
      <c r="H539" s="29" t="s">
        <v>633</v>
      </c>
      <c r="I539" s="30">
        <v>800</v>
      </c>
      <c r="J539" s="30">
        <v>0</v>
      </c>
      <c r="K539" s="30">
        <v>800</v>
      </c>
      <c r="L539" s="30">
        <v>676.36</v>
      </c>
      <c r="M539" s="30">
        <v>676.36</v>
      </c>
      <c r="N539" s="30">
        <v>169.09</v>
      </c>
      <c r="O539" s="30">
        <v>169.09</v>
      </c>
    </row>
    <row r="540" spans="1:15" x14ac:dyDescent="0.25">
      <c r="A540" s="10" t="str">
        <f>MID(Tabla1[[#This Row],[Org 2]],1,2)</f>
        <v>05</v>
      </c>
      <c r="B540" s="28" t="s">
        <v>194</v>
      </c>
      <c r="C540" s="28" t="s">
        <v>196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20</v>
      </c>
      <c r="G540" s="28" t="s">
        <v>483</v>
      </c>
      <c r="H540" s="29" t="s">
        <v>484</v>
      </c>
      <c r="I540" s="30">
        <v>24000</v>
      </c>
      <c r="J540" s="30">
        <v>0</v>
      </c>
      <c r="K540" s="30">
        <v>24000</v>
      </c>
      <c r="L540" s="30">
        <v>121</v>
      </c>
      <c r="M540" s="30">
        <v>121</v>
      </c>
      <c r="N540" s="30">
        <v>121</v>
      </c>
      <c r="O540" s="30">
        <v>121</v>
      </c>
    </row>
    <row r="541" spans="1:15" x14ac:dyDescent="0.25">
      <c r="A541" s="10" t="str">
        <f>MID(Tabla1[[#This Row],[Org 2]],1,2)</f>
        <v>05</v>
      </c>
      <c r="B541" s="28" t="s">
        <v>194</v>
      </c>
      <c r="C541" s="28" t="s">
        <v>196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21</v>
      </c>
      <c r="G541" s="28" t="s">
        <v>499</v>
      </c>
      <c r="H541" s="29" t="s">
        <v>500</v>
      </c>
      <c r="I541" s="30">
        <v>7000</v>
      </c>
      <c r="J541" s="30">
        <v>0</v>
      </c>
      <c r="K541" s="30">
        <v>7000</v>
      </c>
      <c r="L541" s="30">
        <v>5136.51</v>
      </c>
      <c r="M541" s="30">
        <v>540.97</v>
      </c>
      <c r="N541" s="30">
        <v>540.97</v>
      </c>
      <c r="O541" s="30">
        <v>540.97</v>
      </c>
    </row>
    <row r="542" spans="1:15" x14ac:dyDescent="0.25">
      <c r="A542" s="10" t="str">
        <f>MID(Tabla1[[#This Row],[Org 2]],1,2)</f>
        <v>05</v>
      </c>
      <c r="B542" s="28" t="s">
        <v>194</v>
      </c>
      <c r="C542" s="28" t="s">
        <v>196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21</v>
      </c>
      <c r="G542" s="28" t="s">
        <v>422</v>
      </c>
      <c r="H542" s="29" t="s">
        <v>423</v>
      </c>
      <c r="I542" s="30">
        <v>20000</v>
      </c>
      <c r="J542" s="30">
        <v>0</v>
      </c>
      <c r="K542" s="30">
        <v>20000</v>
      </c>
      <c r="L542" s="30">
        <v>316.74</v>
      </c>
      <c r="M542" s="30">
        <v>316.74</v>
      </c>
      <c r="N542" s="30">
        <v>148.37</v>
      </c>
      <c r="O542" s="30">
        <v>148.37</v>
      </c>
    </row>
    <row r="543" spans="1:15" x14ac:dyDescent="0.25">
      <c r="A543" s="10" t="str">
        <f>MID(Tabla1[[#This Row],[Org 2]],1,2)</f>
        <v>05</v>
      </c>
      <c r="B543" s="28" t="s">
        <v>194</v>
      </c>
      <c r="C543" s="28" t="s">
        <v>196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21</v>
      </c>
      <c r="G543" s="28" t="s">
        <v>437</v>
      </c>
      <c r="H543" s="29" t="s">
        <v>438</v>
      </c>
      <c r="I543" s="30">
        <v>1400</v>
      </c>
      <c r="J543" s="30">
        <v>0</v>
      </c>
      <c r="K543" s="30">
        <v>1400</v>
      </c>
      <c r="L543" s="30">
        <v>534.17999999999995</v>
      </c>
      <c r="M543" s="30">
        <v>534.17999999999995</v>
      </c>
      <c r="N543" s="30">
        <v>89.66</v>
      </c>
      <c r="O543" s="30">
        <v>89.66</v>
      </c>
    </row>
    <row r="544" spans="1:15" x14ac:dyDescent="0.25">
      <c r="A544" s="10" t="str">
        <f>MID(Tabla1[[#This Row],[Org 2]],1,2)</f>
        <v>05</v>
      </c>
      <c r="B544" s="28" t="s">
        <v>194</v>
      </c>
      <c r="C544" s="28" t="s">
        <v>196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28" t="s">
        <v>396</v>
      </c>
      <c r="H544" s="29" t="s">
        <v>397</v>
      </c>
      <c r="I544" s="30">
        <v>1500</v>
      </c>
      <c r="J544" s="30">
        <v>0</v>
      </c>
      <c r="K544" s="30">
        <v>1500</v>
      </c>
      <c r="L544" s="30">
        <v>1948.16</v>
      </c>
      <c r="M544" s="30">
        <v>1948.16</v>
      </c>
      <c r="N544" s="30">
        <v>1948.16</v>
      </c>
      <c r="O544" s="30">
        <v>1948.16</v>
      </c>
    </row>
    <row r="545" spans="1:15" x14ac:dyDescent="0.25">
      <c r="A545" s="10" t="str">
        <f>MID(Tabla1[[#This Row],[Org 2]],1,2)</f>
        <v>05</v>
      </c>
      <c r="B545" s="28" t="s">
        <v>194</v>
      </c>
      <c r="C545" s="28" t="s">
        <v>196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28" t="s">
        <v>453</v>
      </c>
      <c r="H545" s="29" t="s">
        <v>454</v>
      </c>
      <c r="I545" s="30">
        <v>50000</v>
      </c>
      <c r="J545" s="30">
        <v>0</v>
      </c>
      <c r="K545" s="30">
        <v>50000</v>
      </c>
      <c r="L545" s="30">
        <v>50000</v>
      </c>
      <c r="M545" s="30">
        <v>50000</v>
      </c>
      <c r="N545" s="30">
        <v>11627.41</v>
      </c>
      <c r="O545" s="30">
        <v>11627.41</v>
      </c>
    </row>
    <row r="546" spans="1:15" x14ac:dyDescent="0.25">
      <c r="A546" s="10" t="str">
        <f>MID(Tabla1[[#This Row],[Org 2]],1,2)</f>
        <v>05</v>
      </c>
      <c r="B546" s="28" t="s">
        <v>194</v>
      </c>
      <c r="C546" s="28" t="s">
        <v>196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28" t="s">
        <v>634</v>
      </c>
      <c r="H546" s="29" t="s">
        <v>635</v>
      </c>
      <c r="I546" s="30">
        <v>1500</v>
      </c>
      <c r="J546" s="30">
        <v>0</v>
      </c>
      <c r="K546" s="30">
        <v>1500</v>
      </c>
      <c r="L546" s="30">
        <v>0</v>
      </c>
      <c r="M546" s="30">
        <v>0</v>
      </c>
      <c r="N546" s="30">
        <v>0</v>
      </c>
      <c r="O546" s="30">
        <v>0</v>
      </c>
    </row>
    <row r="547" spans="1:15" x14ac:dyDescent="0.25">
      <c r="A547" s="10" t="str">
        <f>MID(Tabla1[[#This Row],[Org 2]],1,2)</f>
        <v>05</v>
      </c>
      <c r="B547" s="28" t="s">
        <v>194</v>
      </c>
      <c r="C547" s="28" t="s">
        <v>196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28" t="s">
        <v>445</v>
      </c>
      <c r="H547" s="29" t="s">
        <v>446</v>
      </c>
      <c r="I547" s="30">
        <v>500</v>
      </c>
      <c r="J547" s="30">
        <v>0</v>
      </c>
      <c r="K547" s="30">
        <v>500</v>
      </c>
      <c r="L547" s="30">
        <v>37.15</v>
      </c>
      <c r="M547" s="30">
        <v>37.15</v>
      </c>
      <c r="N547" s="30">
        <v>37.15</v>
      </c>
      <c r="O547" s="30">
        <v>37.15</v>
      </c>
    </row>
    <row r="548" spans="1:15" x14ac:dyDescent="0.25">
      <c r="A548" s="10" t="str">
        <f>MID(Tabla1[[#This Row],[Org 2]],1,2)</f>
        <v>05</v>
      </c>
      <c r="B548" s="28" t="s">
        <v>194</v>
      </c>
      <c r="C548" s="28" t="s">
        <v>196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28" t="s">
        <v>562</v>
      </c>
      <c r="H548" s="29" t="s">
        <v>563</v>
      </c>
      <c r="I548" s="30">
        <v>1760</v>
      </c>
      <c r="J548" s="30">
        <v>0</v>
      </c>
      <c r="K548" s="30">
        <v>1760</v>
      </c>
      <c r="L548" s="30">
        <v>0</v>
      </c>
      <c r="M548" s="30">
        <v>0</v>
      </c>
      <c r="N548" s="30">
        <v>0</v>
      </c>
      <c r="O548" s="30">
        <v>0</v>
      </c>
    </row>
    <row r="549" spans="1:15" x14ac:dyDescent="0.25">
      <c r="A549" s="10" t="str">
        <f>MID(Tabla1[[#This Row],[Org 2]],1,2)</f>
        <v>05</v>
      </c>
      <c r="B549" s="28" t="s">
        <v>194</v>
      </c>
      <c r="C549" s="28" t="s">
        <v>196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28" t="s">
        <v>614</v>
      </c>
      <c r="H549" s="29" t="s">
        <v>615</v>
      </c>
      <c r="I549" s="30">
        <v>200</v>
      </c>
      <c r="J549" s="30">
        <v>0</v>
      </c>
      <c r="K549" s="30">
        <v>200</v>
      </c>
      <c r="L549" s="30">
        <v>0</v>
      </c>
      <c r="M549" s="30">
        <v>0</v>
      </c>
      <c r="N549" s="30">
        <v>0</v>
      </c>
      <c r="O549" s="30">
        <v>0</v>
      </c>
    </row>
    <row r="550" spans="1:15" x14ac:dyDescent="0.25">
      <c r="A550" s="10" t="str">
        <f>MID(Tabla1[[#This Row],[Org 2]],1,2)</f>
        <v>05</v>
      </c>
      <c r="B550" s="28" t="s">
        <v>194</v>
      </c>
      <c r="C550" s="28" t="s">
        <v>196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22</v>
      </c>
      <c r="G550" s="28" t="s">
        <v>398</v>
      </c>
      <c r="H550" s="29" t="s">
        <v>399</v>
      </c>
      <c r="I550" s="30">
        <v>200</v>
      </c>
      <c r="J550" s="30">
        <v>0</v>
      </c>
      <c r="K550" s="30">
        <v>200</v>
      </c>
      <c r="L550" s="30">
        <v>0</v>
      </c>
      <c r="M550" s="30">
        <v>0</v>
      </c>
      <c r="N550" s="30">
        <v>0</v>
      </c>
      <c r="O550" s="30">
        <v>0</v>
      </c>
    </row>
    <row r="551" spans="1:15" x14ac:dyDescent="0.25">
      <c r="A551" s="10" t="str">
        <f>MID(Tabla1[[#This Row],[Org 2]],1,2)</f>
        <v>05</v>
      </c>
      <c r="B551" s="28" t="s">
        <v>194</v>
      </c>
      <c r="C551" s="28" t="s">
        <v>196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22</v>
      </c>
      <c r="G551" s="28" t="s">
        <v>467</v>
      </c>
      <c r="H551" s="29" t="s">
        <v>468</v>
      </c>
      <c r="I551" s="30">
        <v>1500</v>
      </c>
      <c r="J551" s="30">
        <v>0</v>
      </c>
      <c r="K551" s="30">
        <v>1500</v>
      </c>
      <c r="L551" s="30">
        <v>0</v>
      </c>
      <c r="M551" s="30">
        <v>0</v>
      </c>
      <c r="N551" s="30">
        <v>0</v>
      </c>
      <c r="O551" s="30">
        <v>0</v>
      </c>
    </row>
    <row r="552" spans="1:15" x14ac:dyDescent="0.25">
      <c r="A552" s="10" t="str">
        <f>MID(Tabla1[[#This Row],[Org 2]],1,2)</f>
        <v>05</v>
      </c>
      <c r="B552" s="28" t="s">
        <v>194</v>
      </c>
      <c r="C552" s="28" t="s">
        <v>196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22</v>
      </c>
      <c r="G552" s="28" t="s">
        <v>447</v>
      </c>
      <c r="H552" s="29" t="s">
        <v>448</v>
      </c>
      <c r="I552" s="30">
        <v>85000</v>
      </c>
      <c r="J552" s="30">
        <v>0</v>
      </c>
      <c r="K552" s="30">
        <v>85000</v>
      </c>
      <c r="L552" s="30">
        <v>55402.75</v>
      </c>
      <c r="M552" s="30">
        <v>55402.75</v>
      </c>
      <c r="N552" s="30">
        <v>53066.25</v>
      </c>
      <c r="O552" s="30">
        <v>53066.25</v>
      </c>
    </row>
    <row r="553" spans="1:15" x14ac:dyDescent="0.25">
      <c r="A553" s="10" t="str">
        <f>MID(Tabla1[[#This Row],[Org 2]],1,2)</f>
        <v>05</v>
      </c>
      <c r="B553" s="28" t="s">
        <v>194</v>
      </c>
      <c r="C553" s="28" t="s">
        <v>196</v>
      </c>
      <c r="D553" s="11" t="str">
        <f>VLOOKUP(C553,Hoja2!B:C,2,FALSE)</f>
        <v>Desarrollo Empresarial</v>
      </c>
      <c r="E553" s="12" t="str">
        <f t="shared" si="18"/>
        <v>2</v>
      </c>
      <c r="F553" s="12" t="str">
        <f t="shared" si="19"/>
        <v>22</v>
      </c>
      <c r="G553" s="28" t="s">
        <v>449</v>
      </c>
      <c r="H553" s="29" t="s">
        <v>450</v>
      </c>
      <c r="I553" s="30">
        <v>30000</v>
      </c>
      <c r="J553" s="30">
        <v>0</v>
      </c>
      <c r="K553" s="30">
        <v>30000</v>
      </c>
      <c r="L553" s="30">
        <v>3173.3</v>
      </c>
      <c r="M553" s="30">
        <v>3173.3</v>
      </c>
      <c r="N553" s="30">
        <v>3118.45</v>
      </c>
      <c r="O553" s="30">
        <v>3118.45</v>
      </c>
    </row>
    <row r="554" spans="1:15" x14ac:dyDescent="0.25">
      <c r="A554" s="10" t="str">
        <f>MID(Tabla1[[#This Row],[Org 2]],1,2)</f>
        <v>05</v>
      </c>
      <c r="B554" s="28" t="s">
        <v>194</v>
      </c>
      <c r="C554" s="28" t="s">
        <v>196</v>
      </c>
      <c r="D554" s="11" t="str">
        <f>VLOOKUP(C554,Hoja2!B:C,2,FALSE)</f>
        <v>Desarrollo Empresarial</v>
      </c>
      <c r="E554" s="12" t="str">
        <f t="shared" si="18"/>
        <v>2</v>
      </c>
      <c r="F554" s="12" t="str">
        <f t="shared" si="19"/>
        <v>22</v>
      </c>
      <c r="G554" s="28" t="s">
        <v>564</v>
      </c>
      <c r="H554" s="29" t="s">
        <v>565</v>
      </c>
      <c r="I554" s="30">
        <v>0</v>
      </c>
      <c r="J554" s="30">
        <v>0</v>
      </c>
      <c r="K554" s="30">
        <v>0</v>
      </c>
      <c r="L554" s="30">
        <v>42834</v>
      </c>
      <c r="M554" s="30">
        <v>42834</v>
      </c>
      <c r="N554" s="30">
        <v>42724</v>
      </c>
      <c r="O554" s="30">
        <v>42724</v>
      </c>
    </row>
    <row r="555" spans="1:15" x14ac:dyDescent="0.25">
      <c r="A555" s="10" t="str">
        <f>MID(Tabla1[[#This Row],[Org 2]],1,2)</f>
        <v>05</v>
      </c>
      <c r="B555" s="28" t="s">
        <v>194</v>
      </c>
      <c r="C555" s="28" t="s">
        <v>196</v>
      </c>
      <c r="D555" s="11" t="str">
        <f>VLOOKUP(C555,Hoja2!B:C,2,FALSE)</f>
        <v>Desarrollo Empresarial</v>
      </c>
      <c r="E555" s="12" t="str">
        <f t="shared" si="18"/>
        <v>2</v>
      </c>
      <c r="F555" s="12" t="str">
        <f t="shared" si="19"/>
        <v>22</v>
      </c>
      <c r="G555" s="28" t="s">
        <v>451</v>
      </c>
      <c r="H555" s="29" t="s">
        <v>452</v>
      </c>
      <c r="I555" s="30">
        <v>40000</v>
      </c>
      <c r="J555" s="30">
        <v>0</v>
      </c>
      <c r="K555" s="30">
        <v>40000</v>
      </c>
      <c r="L555" s="30">
        <v>83482.27</v>
      </c>
      <c r="M555" s="30">
        <v>83482.27</v>
      </c>
      <c r="N555" s="30">
        <v>48372.65</v>
      </c>
      <c r="O555" s="30">
        <v>48372.65</v>
      </c>
    </row>
    <row r="556" spans="1:15" x14ac:dyDescent="0.25">
      <c r="A556" s="10" t="str">
        <f>MID(Tabla1[[#This Row],[Org 2]],1,2)</f>
        <v>05</v>
      </c>
      <c r="B556" s="28" t="s">
        <v>194</v>
      </c>
      <c r="C556" s="28" t="s">
        <v>196</v>
      </c>
      <c r="D556" s="11" t="str">
        <f>VLOOKUP(C556,Hoja2!B:C,2,FALSE)</f>
        <v>Desarrollo Empresarial</v>
      </c>
      <c r="E556" s="12" t="str">
        <f t="shared" si="18"/>
        <v>2</v>
      </c>
      <c r="F556" s="12" t="str">
        <f t="shared" si="19"/>
        <v>22</v>
      </c>
      <c r="G556" s="28" t="s">
        <v>503</v>
      </c>
      <c r="H556" s="29" t="s">
        <v>504</v>
      </c>
      <c r="I556" s="30">
        <v>55000</v>
      </c>
      <c r="J556" s="30">
        <v>0</v>
      </c>
      <c r="K556" s="30">
        <v>55000</v>
      </c>
      <c r="L556" s="30">
        <v>44472.63</v>
      </c>
      <c r="M556" s="30">
        <v>44472.63</v>
      </c>
      <c r="N556" s="30">
        <v>15256.05</v>
      </c>
      <c r="O556" s="30">
        <v>15256.05</v>
      </c>
    </row>
    <row r="557" spans="1:15" x14ac:dyDescent="0.25">
      <c r="A557" s="10" t="str">
        <f>MID(Tabla1[[#This Row],[Org 2]],1,2)</f>
        <v>05</v>
      </c>
      <c r="B557" s="28" t="s">
        <v>194</v>
      </c>
      <c r="C557" s="28" t="s">
        <v>196</v>
      </c>
      <c r="D557" s="11" t="str">
        <f>VLOOKUP(C557,Hoja2!B:C,2,FALSE)</f>
        <v>Desarrollo Empresarial</v>
      </c>
      <c r="E557" s="12" t="str">
        <f t="shared" si="18"/>
        <v>2</v>
      </c>
      <c r="F557" s="12" t="str">
        <f t="shared" si="19"/>
        <v>22</v>
      </c>
      <c r="G557" s="28" t="s">
        <v>459</v>
      </c>
      <c r="H557" s="29" t="s">
        <v>460</v>
      </c>
      <c r="I557" s="30">
        <v>150000</v>
      </c>
      <c r="J557" s="30">
        <v>0</v>
      </c>
      <c r="K557" s="30">
        <v>150000</v>
      </c>
      <c r="L557" s="30">
        <v>1181.31</v>
      </c>
      <c r="M557" s="30">
        <v>1181.31</v>
      </c>
      <c r="N557" s="30">
        <v>1181.31</v>
      </c>
      <c r="O557" s="30">
        <v>1181.31</v>
      </c>
    </row>
    <row r="558" spans="1:15" x14ac:dyDescent="0.25">
      <c r="A558" s="10" t="str">
        <f>MID(Tabla1[[#This Row],[Org 2]],1,2)</f>
        <v>05</v>
      </c>
      <c r="B558" s="28" t="s">
        <v>194</v>
      </c>
      <c r="C558" s="28" t="s">
        <v>196</v>
      </c>
      <c r="D558" s="11" t="str">
        <f>VLOOKUP(C558,Hoja2!B:C,2,FALSE)</f>
        <v>Desarrollo Empresarial</v>
      </c>
      <c r="E558" s="12" t="str">
        <f t="shared" si="18"/>
        <v>2</v>
      </c>
      <c r="F558" s="12" t="str">
        <f t="shared" si="19"/>
        <v>22</v>
      </c>
      <c r="G558" s="28" t="s">
        <v>426</v>
      </c>
      <c r="H558" s="29" t="s">
        <v>427</v>
      </c>
      <c r="I558" s="30">
        <v>1665000</v>
      </c>
      <c r="J558" s="30">
        <v>-28670.93</v>
      </c>
      <c r="K558" s="30">
        <v>1636329.07</v>
      </c>
      <c r="L558" s="30">
        <v>1411822.62</v>
      </c>
      <c r="M558" s="30">
        <v>1388332.92</v>
      </c>
      <c r="N558" s="30">
        <v>382411.18</v>
      </c>
      <c r="O558" s="30">
        <v>380946.06</v>
      </c>
    </row>
    <row r="559" spans="1:15" x14ac:dyDescent="0.25">
      <c r="A559" s="10" t="str">
        <f>MID(Tabla1[[#This Row],[Org 2]],1,2)</f>
        <v>05</v>
      </c>
      <c r="B559" s="28" t="s">
        <v>194</v>
      </c>
      <c r="C559" s="28" t="s">
        <v>196</v>
      </c>
      <c r="D559" s="11" t="str">
        <f>VLOOKUP(C559,Hoja2!B:C,2,FALSE)</f>
        <v>Desarrollo Empresarial</v>
      </c>
      <c r="E559" s="12" t="str">
        <f t="shared" si="18"/>
        <v>2</v>
      </c>
      <c r="F559" s="12" t="str">
        <f t="shared" si="19"/>
        <v>23</v>
      </c>
      <c r="G559" s="28" t="s">
        <v>406</v>
      </c>
      <c r="H559" s="29" t="s">
        <v>407</v>
      </c>
      <c r="I559" s="30">
        <v>15000</v>
      </c>
      <c r="J559" s="30">
        <v>0</v>
      </c>
      <c r="K559" s="30">
        <v>15000</v>
      </c>
      <c r="L559" s="30">
        <v>2103.64</v>
      </c>
      <c r="M559" s="30">
        <v>2103.64</v>
      </c>
      <c r="N559" s="30">
        <v>2103.64</v>
      </c>
      <c r="O559" s="30">
        <v>1975.1</v>
      </c>
    </row>
    <row r="560" spans="1:15" x14ac:dyDescent="0.25">
      <c r="A560" s="10" t="str">
        <f>MID(Tabla1[[#This Row],[Org 2]],1,2)</f>
        <v>05</v>
      </c>
      <c r="B560" s="28" t="s">
        <v>194</v>
      </c>
      <c r="C560" s="28" t="s">
        <v>196</v>
      </c>
      <c r="D560" s="11" t="str">
        <f>VLOOKUP(C560,Hoja2!B:C,2,FALSE)</f>
        <v>Desarrollo Empresarial</v>
      </c>
      <c r="E560" s="12" t="str">
        <f t="shared" si="18"/>
        <v>2</v>
      </c>
      <c r="F560" s="12" t="str">
        <f t="shared" si="19"/>
        <v>23</v>
      </c>
      <c r="G560" s="28" t="s">
        <v>410</v>
      </c>
      <c r="H560" s="29" t="s">
        <v>411</v>
      </c>
      <c r="I560" s="30">
        <v>24000</v>
      </c>
      <c r="J560" s="30">
        <v>0</v>
      </c>
      <c r="K560" s="30">
        <v>24000</v>
      </c>
      <c r="L560" s="30">
        <v>5168.12</v>
      </c>
      <c r="M560" s="30">
        <v>5168.12</v>
      </c>
      <c r="N560" s="30">
        <v>5168.12</v>
      </c>
      <c r="O560" s="30">
        <v>4949.6000000000004</v>
      </c>
    </row>
    <row r="561" spans="1:15" x14ac:dyDescent="0.25">
      <c r="A561" s="10" t="str">
        <f>MID(Tabla1[[#This Row],[Org 2]],1,2)</f>
        <v>05</v>
      </c>
      <c r="B561" s="28" t="s">
        <v>194</v>
      </c>
      <c r="C561" s="28" t="s">
        <v>196</v>
      </c>
      <c r="D561" s="11" t="str">
        <f>VLOOKUP(C561,Hoja2!B:C,2,FALSE)</f>
        <v>Desarrollo Empresarial</v>
      </c>
      <c r="E561" s="12" t="str">
        <f t="shared" si="18"/>
        <v>2</v>
      </c>
      <c r="F561" s="12" t="str">
        <f t="shared" si="19"/>
        <v>23</v>
      </c>
      <c r="G561" s="28" t="s">
        <v>461</v>
      </c>
      <c r="H561" s="29" t="s">
        <v>462</v>
      </c>
      <c r="I561" s="30">
        <v>700</v>
      </c>
      <c r="J561" s="30">
        <v>0</v>
      </c>
      <c r="K561" s="30">
        <v>700</v>
      </c>
      <c r="L561" s="30">
        <v>137.41999999999999</v>
      </c>
      <c r="M561" s="30">
        <v>137.41999999999999</v>
      </c>
      <c r="N561" s="30">
        <v>137.41999999999999</v>
      </c>
      <c r="O561" s="30">
        <v>137.41999999999999</v>
      </c>
    </row>
    <row r="562" spans="1:15" x14ac:dyDescent="0.25">
      <c r="A562" s="10" t="str">
        <f>MID(Tabla1[[#This Row],[Org 2]],1,2)</f>
        <v>05</v>
      </c>
      <c r="B562" s="28" t="s">
        <v>194</v>
      </c>
      <c r="C562" s="28" t="s">
        <v>196</v>
      </c>
      <c r="D562" s="11" t="str">
        <f>VLOOKUP(C562,Hoja2!B:C,2,FALSE)</f>
        <v>Desarrollo Empresarial</v>
      </c>
      <c r="E562" s="12" t="str">
        <f t="shared" si="18"/>
        <v>4</v>
      </c>
      <c r="F562" s="12" t="str">
        <f t="shared" si="19"/>
        <v>47</v>
      </c>
      <c r="G562" s="28" t="s">
        <v>622</v>
      </c>
      <c r="H562" s="29" t="s">
        <v>623</v>
      </c>
      <c r="I562" s="30">
        <v>1650000</v>
      </c>
      <c r="J562" s="30">
        <v>-665000</v>
      </c>
      <c r="K562" s="30">
        <v>985000</v>
      </c>
      <c r="L562" s="30">
        <v>427581</v>
      </c>
      <c r="M562" s="30">
        <v>27581</v>
      </c>
      <c r="N562" s="30">
        <v>0</v>
      </c>
      <c r="O562" s="30">
        <v>0</v>
      </c>
    </row>
    <row r="563" spans="1:15" x14ac:dyDescent="0.25">
      <c r="A563" s="10" t="str">
        <f>MID(Tabla1[[#This Row],[Org 2]],1,2)</f>
        <v>05</v>
      </c>
      <c r="B563" s="28" t="s">
        <v>194</v>
      </c>
      <c r="C563" s="28" t="s">
        <v>196</v>
      </c>
      <c r="D563" s="11" t="str">
        <f>VLOOKUP(C563,Hoja2!B:C,2,FALSE)</f>
        <v>Desarrollo Empresarial</v>
      </c>
      <c r="E563" s="12" t="str">
        <f t="shared" si="18"/>
        <v>4</v>
      </c>
      <c r="F563" s="12" t="str">
        <f t="shared" si="19"/>
        <v>48</v>
      </c>
      <c r="G563" s="28" t="s">
        <v>568</v>
      </c>
      <c r="H563" s="29" t="s">
        <v>569</v>
      </c>
      <c r="I563" s="30">
        <v>200000</v>
      </c>
      <c r="J563" s="30">
        <v>0</v>
      </c>
      <c r="K563" s="30">
        <v>200000</v>
      </c>
      <c r="L563" s="30">
        <v>0</v>
      </c>
      <c r="M563" s="30">
        <v>0</v>
      </c>
      <c r="N563" s="30">
        <v>0</v>
      </c>
      <c r="O563" s="30">
        <v>0</v>
      </c>
    </row>
    <row r="564" spans="1:15" x14ac:dyDescent="0.25">
      <c r="A564" s="10" t="str">
        <f>MID(Tabla1[[#This Row],[Org 2]],1,2)</f>
        <v>05</v>
      </c>
      <c r="B564" s="28" t="s">
        <v>194</v>
      </c>
      <c r="C564" s="28" t="s">
        <v>196</v>
      </c>
      <c r="D564" s="11" t="str">
        <f>VLOOKUP(C564,Hoja2!B:C,2,FALSE)</f>
        <v>Desarrollo Empresarial</v>
      </c>
      <c r="E564" s="12" t="str">
        <f t="shared" si="18"/>
        <v>4</v>
      </c>
      <c r="F564" s="12" t="str">
        <f t="shared" si="19"/>
        <v>48</v>
      </c>
      <c r="G564" s="28" t="s">
        <v>636</v>
      </c>
      <c r="H564" s="29" t="s">
        <v>637</v>
      </c>
      <c r="I564" s="30">
        <v>471000</v>
      </c>
      <c r="J564" s="30">
        <v>0</v>
      </c>
      <c r="K564" s="30">
        <v>471000</v>
      </c>
      <c r="L564" s="30">
        <v>235500</v>
      </c>
      <c r="M564" s="30">
        <v>235500</v>
      </c>
      <c r="N564" s="30">
        <v>0</v>
      </c>
      <c r="O564" s="30">
        <v>0</v>
      </c>
    </row>
    <row r="565" spans="1:15" x14ac:dyDescent="0.25">
      <c r="A565" s="10" t="str">
        <f>MID(Tabla1[[#This Row],[Org 2]],1,2)</f>
        <v>05</v>
      </c>
      <c r="B565" s="28" t="s">
        <v>194</v>
      </c>
      <c r="C565" s="28" t="s">
        <v>196</v>
      </c>
      <c r="D565" s="11" t="str">
        <f>VLOOKUP(C565,Hoja2!B:C,2,FALSE)</f>
        <v>Desarrollo Empresarial</v>
      </c>
      <c r="E565" s="12" t="str">
        <f t="shared" si="18"/>
        <v>4</v>
      </c>
      <c r="F565" s="12" t="str">
        <f t="shared" si="19"/>
        <v>48</v>
      </c>
      <c r="G565" s="28" t="s">
        <v>638</v>
      </c>
      <c r="H565" s="29" t="s">
        <v>639</v>
      </c>
      <c r="I565" s="30">
        <v>100000</v>
      </c>
      <c r="J565" s="30">
        <v>0</v>
      </c>
      <c r="K565" s="30">
        <v>100000</v>
      </c>
      <c r="L565" s="30">
        <v>100000</v>
      </c>
      <c r="M565" s="30">
        <v>100000</v>
      </c>
      <c r="N565" s="30">
        <v>0</v>
      </c>
      <c r="O565" s="30">
        <v>0</v>
      </c>
    </row>
    <row r="566" spans="1:15" x14ac:dyDescent="0.25">
      <c r="A566" s="10" t="str">
        <f>MID(Tabla1[[#This Row],[Org 2]],1,2)</f>
        <v>05</v>
      </c>
      <c r="B566" s="28" t="s">
        <v>194</v>
      </c>
      <c r="C566" s="28" t="s">
        <v>196</v>
      </c>
      <c r="D566" s="11" t="str">
        <f>VLOOKUP(C566,Hoja2!B:C,2,FALSE)</f>
        <v>Desarrollo Empresarial</v>
      </c>
      <c r="E566" s="12" t="str">
        <f t="shared" si="18"/>
        <v>4</v>
      </c>
      <c r="F566" s="12" t="str">
        <f t="shared" si="19"/>
        <v>48</v>
      </c>
      <c r="G566" s="28" t="s">
        <v>640</v>
      </c>
      <c r="H566" s="29" t="s">
        <v>641</v>
      </c>
      <c r="I566" s="30">
        <v>190000</v>
      </c>
      <c r="J566" s="30">
        <v>0</v>
      </c>
      <c r="K566" s="30">
        <v>190000</v>
      </c>
      <c r="L566" s="30">
        <v>160000</v>
      </c>
      <c r="M566" s="30">
        <v>160000</v>
      </c>
      <c r="N566" s="30">
        <v>0</v>
      </c>
      <c r="O566" s="30">
        <v>0</v>
      </c>
    </row>
    <row r="567" spans="1:15" x14ac:dyDescent="0.25">
      <c r="A567" s="10" t="str">
        <f>MID(Tabla1[[#This Row],[Org 2]],1,2)</f>
        <v>05</v>
      </c>
      <c r="B567" s="28" t="s">
        <v>194</v>
      </c>
      <c r="C567" s="28" t="s">
        <v>196</v>
      </c>
      <c r="D567" s="11" t="str">
        <f>VLOOKUP(C567,Hoja2!B:C,2,FALSE)</f>
        <v>Desarrollo Empresarial</v>
      </c>
      <c r="E567" s="12" t="str">
        <f t="shared" si="18"/>
        <v>4</v>
      </c>
      <c r="F567" s="12" t="str">
        <f t="shared" si="19"/>
        <v>48</v>
      </c>
      <c r="G567" s="28" t="s">
        <v>642</v>
      </c>
      <c r="H567" s="29" t="s">
        <v>643</v>
      </c>
      <c r="I567" s="30">
        <v>50000</v>
      </c>
      <c r="J567" s="30">
        <v>0</v>
      </c>
      <c r="K567" s="30">
        <v>50000</v>
      </c>
      <c r="L567" s="30">
        <v>20000</v>
      </c>
      <c r="M567" s="30">
        <v>20000</v>
      </c>
      <c r="N567" s="30">
        <v>0</v>
      </c>
      <c r="O567" s="30">
        <v>0</v>
      </c>
    </row>
    <row r="568" spans="1:15" x14ac:dyDescent="0.25">
      <c r="A568" s="10" t="str">
        <f>MID(Tabla1[[#This Row],[Org 2]],1,2)</f>
        <v>05</v>
      </c>
      <c r="B568" s="28" t="s">
        <v>194</v>
      </c>
      <c r="C568" s="28" t="s">
        <v>196</v>
      </c>
      <c r="D568" s="11" t="str">
        <f>VLOOKUP(C568,Hoja2!B:C,2,FALSE)</f>
        <v>Desarrollo Empresarial</v>
      </c>
      <c r="E568" s="12" t="str">
        <f t="shared" si="18"/>
        <v>4</v>
      </c>
      <c r="F568" s="12" t="str">
        <f t="shared" si="19"/>
        <v>48</v>
      </c>
      <c r="G568" s="28" t="s">
        <v>644</v>
      </c>
      <c r="H568" s="29" t="s">
        <v>645</v>
      </c>
      <c r="I568" s="30">
        <v>565000</v>
      </c>
      <c r="J568" s="30">
        <v>0</v>
      </c>
      <c r="K568" s="30">
        <v>565000</v>
      </c>
      <c r="L568" s="30">
        <v>243966.92</v>
      </c>
      <c r="M568" s="30">
        <v>243966.92</v>
      </c>
      <c r="N568" s="30">
        <v>192945.9</v>
      </c>
      <c r="O568" s="30">
        <v>192945.9</v>
      </c>
    </row>
    <row r="569" spans="1:15" x14ac:dyDescent="0.25">
      <c r="A569" s="10" t="str">
        <f>MID(Tabla1[[#This Row],[Org 2]],1,2)</f>
        <v>05</v>
      </c>
      <c r="B569" s="28" t="s">
        <v>194</v>
      </c>
      <c r="C569" s="28" t="s">
        <v>196</v>
      </c>
      <c r="D569" s="11" t="str">
        <f>VLOOKUP(C569,Hoja2!B:C,2,FALSE)</f>
        <v>Desarrollo Empresarial</v>
      </c>
      <c r="E569" s="12" t="str">
        <f t="shared" si="18"/>
        <v>6</v>
      </c>
      <c r="F569" s="12" t="str">
        <f t="shared" si="19"/>
        <v>60</v>
      </c>
      <c r="G569" s="28" t="s">
        <v>487</v>
      </c>
      <c r="H569" s="29" t="s">
        <v>488</v>
      </c>
      <c r="I569" s="30">
        <v>175144</v>
      </c>
      <c r="J569" s="30">
        <v>0</v>
      </c>
      <c r="K569" s="30">
        <v>175144</v>
      </c>
      <c r="L569" s="30">
        <v>170206.91</v>
      </c>
      <c r="M569" s="30">
        <v>170206.91</v>
      </c>
      <c r="N569" s="30">
        <v>168559.62</v>
      </c>
      <c r="O569" s="30">
        <v>168559.62</v>
      </c>
    </row>
    <row r="570" spans="1:15" x14ac:dyDescent="0.25">
      <c r="A570" s="10" t="str">
        <f>MID(Tabla1[[#This Row],[Org 2]],1,2)</f>
        <v>05</v>
      </c>
      <c r="B570" s="28" t="s">
        <v>194</v>
      </c>
      <c r="C570" s="28" t="s">
        <v>196</v>
      </c>
      <c r="D570" s="11" t="str">
        <f>VLOOKUP(C570,Hoja2!B:C,2,FALSE)</f>
        <v>Desarrollo Empresarial</v>
      </c>
      <c r="E570" s="12" t="str">
        <f t="shared" si="18"/>
        <v>6</v>
      </c>
      <c r="F570" s="12" t="str">
        <f t="shared" si="19"/>
        <v>62</v>
      </c>
      <c r="G570" s="28" t="s">
        <v>646</v>
      </c>
      <c r="H570" s="29" t="s">
        <v>647</v>
      </c>
      <c r="I570" s="30">
        <v>276000</v>
      </c>
      <c r="J570" s="30">
        <v>0</v>
      </c>
      <c r="K570" s="30">
        <v>276000</v>
      </c>
      <c r="L570" s="30">
        <v>0</v>
      </c>
      <c r="M570" s="30">
        <v>0</v>
      </c>
      <c r="N570" s="30">
        <v>0</v>
      </c>
      <c r="O570" s="30">
        <v>0</v>
      </c>
    </row>
    <row r="571" spans="1:15" x14ac:dyDescent="0.25">
      <c r="A571" s="10" t="str">
        <f>MID(Tabla1[[#This Row],[Org 2]],1,2)</f>
        <v>05</v>
      </c>
      <c r="B571" s="28" t="s">
        <v>194</v>
      </c>
      <c r="C571" s="28" t="s">
        <v>196</v>
      </c>
      <c r="D571" s="11" t="str">
        <f>VLOOKUP(C571,Hoja2!B:C,2,FALSE)</f>
        <v>Desarrollo Empresarial</v>
      </c>
      <c r="E571" s="12" t="str">
        <f t="shared" si="18"/>
        <v>6</v>
      </c>
      <c r="F571" s="12" t="str">
        <f t="shared" si="19"/>
        <v>62</v>
      </c>
      <c r="G571" s="28" t="s">
        <v>648</v>
      </c>
      <c r="H571" s="29" t="s">
        <v>508</v>
      </c>
      <c r="I571" s="30">
        <v>0</v>
      </c>
      <c r="J571" s="30">
        <v>321174.96999999997</v>
      </c>
      <c r="K571" s="30">
        <v>321174.96999999997</v>
      </c>
      <c r="L571" s="30">
        <v>991.4</v>
      </c>
      <c r="M571" s="30">
        <v>991.4</v>
      </c>
      <c r="N571" s="30">
        <v>189.26</v>
      </c>
      <c r="O571" s="30">
        <v>189.26</v>
      </c>
    </row>
    <row r="572" spans="1:15" x14ac:dyDescent="0.25">
      <c r="A572" s="10" t="str">
        <f>MID(Tabla1[[#This Row],[Org 2]],1,2)</f>
        <v>05</v>
      </c>
      <c r="B572" s="28" t="s">
        <v>194</v>
      </c>
      <c r="C572" s="28" t="s">
        <v>196</v>
      </c>
      <c r="D572" s="11" t="str">
        <f>VLOOKUP(C572,Hoja2!B:C,2,FALSE)</f>
        <v>Desarrollo Empresarial</v>
      </c>
      <c r="E572" s="12" t="str">
        <f t="shared" si="18"/>
        <v>6</v>
      </c>
      <c r="F572" s="12" t="str">
        <f t="shared" si="19"/>
        <v>62</v>
      </c>
      <c r="G572" s="28" t="s">
        <v>613</v>
      </c>
      <c r="H572" s="29" t="s">
        <v>576</v>
      </c>
      <c r="I572" s="30">
        <v>0</v>
      </c>
      <c r="J572" s="30">
        <v>36444.379999999997</v>
      </c>
      <c r="K572" s="30">
        <v>36444.379999999997</v>
      </c>
      <c r="L572" s="30">
        <v>0</v>
      </c>
      <c r="M572" s="30">
        <v>0</v>
      </c>
      <c r="N572" s="30">
        <v>0</v>
      </c>
      <c r="O572" s="30">
        <v>0</v>
      </c>
    </row>
    <row r="573" spans="1:15" x14ac:dyDescent="0.25">
      <c r="A573" s="10" t="str">
        <f>MID(Tabla1[[#This Row],[Org 2]],1,2)</f>
        <v>05</v>
      </c>
      <c r="B573" s="28" t="s">
        <v>194</v>
      </c>
      <c r="C573" s="28" t="s">
        <v>196</v>
      </c>
      <c r="D573" s="11" t="str">
        <f>VLOOKUP(C573,Hoja2!B:C,2,FALSE)</f>
        <v>Desarrollo Empresarial</v>
      </c>
      <c r="E573" s="12" t="str">
        <f t="shared" si="18"/>
        <v>6</v>
      </c>
      <c r="F573" s="12" t="str">
        <f t="shared" si="19"/>
        <v>63</v>
      </c>
      <c r="G573" s="28" t="s">
        <v>507</v>
      </c>
      <c r="H573" s="29" t="s">
        <v>508</v>
      </c>
      <c r="I573" s="30">
        <v>0</v>
      </c>
      <c r="J573" s="30">
        <v>28670.93</v>
      </c>
      <c r="K573" s="30">
        <v>28670.93</v>
      </c>
      <c r="L573" s="30">
        <v>28670.93</v>
      </c>
      <c r="M573" s="30">
        <v>28670.93</v>
      </c>
      <c r="N573" s="30">
        <v>0</v>
      </c>
      <c r="O573" s="30">
        <v>0</v>
      </c>
    </row>
    <row r="574" spans="1:15" x14ac:dyDescent="0.25">
      <c r="A574" s="10" t="str">
        <f>MID(Tabla1[[#This Row],[Org 2]],1,2)</f>
        <v>05</v>
      </c>
      <c r="B574" s="28" t="s">
        <v>194</v>
      </c>
      <c r="C574" s="28" t="s">
        <v>196</v>
      </c>
      <c r="D574" s="11" t="str">
        <f>VLOOKUP(C574,Hoja2!B:C,2,FALSE)</f>
        <v>Desarrollo Empresarial</v>
      </c>
      <c r="E574" s="12" t="str">
        <f t="shared" si="18"/>
        <v>6</v>
      </c>
      <c r="F574" s="12" t="str">
        <f t="shared" si="19"/>
        <v>63</v>
      </c>
      <c r="G574" s="28" t="s">
        <v>574</v>
      </c>
      <c r="H574" s="29" t="s">
        <v>494</v>
      </c>
      <c r="I574" s="30">
        <v>0</v>
      </c>
      <c r="J574" s="30">
        <v>4427.0200000000004</v>
      </c>
      <c r="K574" s="30">
        <v>4427.0200000000004</v>
      </c>
      <c r="L574" s="30">
        <v>4427.0200000000004</v>
      </c>
      <c r="M574" s="30">
        <v>4427.0200000000004</v>
      </c>
      <c r="N574" s="30">
        <v>4427.01</v>
      </c>
      <c r="O574" s="30">
        <v>4427.01</v>
      </c>
    </row>
    <row r="575" spans="1:15" x14ac:dyDescent="0.25">
      <c r="A575" s="10" t="str">
        <f>MID(Tabla1[[#This Row],[Org 2]],1,2)</f>
        <v>05</v>
      </c>
      <c r="B575" s="28" t="s">
        <v>194</v>
      </c>
      <c r="C575" s="28" t="s">
        <v>27</v>
      </c>
      <c r="D575" s="11" t="str">
        <f>VLOOKUP(C575,Hoja2!B:C,2,FALSE)</f>
        <v>Participación Ciudadana</v>
      </c>
      <c r="E575" s="12" t="str">
        <f t="shared" si="18"/>
        <v>6</v>
      </c>
      <c r="F575" s="12" t="str">
        <f t="shared" si="19"/>
        <v>63</v>
      </c>
      <c r="G575" s="28" t="s">
        <v>574</v>
      </c>
      <c r="H575" s="29" t="s">
        <v>494</v>
      </c>
      <c r="I575" s="30">
        <v>0</v>
      </c>
      <c r="J575" s="30">
        <v>0</v>
      </c>
      <c r="K575" s="30">
        <v>0</v>
      </c>
      <c r="L575" s="30">
        <v>0</v>
      </c>
      <c r="M575" s="30">
        <v>0</v>
      </c>
      <c r="N575" s="30">
        <v>0</v>
      </c>
      <c r="O575" s="30">
        <v>0</v>
      </c>
    </row>
    <row r="576" spans="1:15" x14ac:dyDescent="0.25">
      <c r="A576" s="10" t="str">
        <f>MID(Tabla1[[#This Row],[Org 2]],1,2)</f>
        <v>06</v>
      </c>
      <c r="B576" s="28" t="s">
        <v>39</v>
      </c>
      <c r="C576" s="28" t="s">
        <v>22</v>
      </c>
      <c r="D576" s="11" t="str">
        <f>VLOOKUP(C576,Hoja2!B:C,2,FALSE)</f>
        <v>Centro de Programas Juveniles</v>
      </c>
      <c r="E576" s="12" t="str">
        <f t="shared" si="18"/>
        <v>1</v>
      </c>
      <c r="F576" s="12" t="str">
        <f t="shared" si="19"/>
        <v>12</v>
      </c>
      <c r="G576" s="28" t="s">
        <v>416</v>
      </c>
      <c r="H576" s="29" t="s">
        <v>417</v>
      </c>
      <c r="I576" s="30">
        <v>14847</v>
      </c>
      <c r="J576" s="30">
        <v>0</v>
      </c>
      <c r="K576" s="30">
        <v>14847</v>
      </c>
      <c r="L576" s="30">
        <v>14847</v>
      </c>
      <c r="M576" s="30">
        <v>14847</v>
      </c>
      <c r="N576" s="30">
        <v>7496.33</v>
      </c>
      <c r="O576" s="30">
        <v>7496.33</v>
      </c>
    </row>
    <row r="577" spans="1:15" x14ac:dyDescent="0.25">
      <c r="A577" s="10" t="str">
        <f>MID(Tabla1[[#This Row],[Org 2]],1,2)</f>
        <v>06</v>
      </c>
      <c r="B577" s="28" t="s">
        <v>39</v>
      </c>
      <c r="C577" s="28" t="s">
        <v>22</v>
      </c>
      <c r="D577" s="11" t="str">
        <f>VLOOKUP(C577,Hoja2!B:C,2,FALSE)</f>
        <v>Centro de Programas Juveniles</v>
      </c>
      <c r="E577" s="12" t="str">
        <f t="shared" ref="E577:E640" si="20">LEFT(G577,1)</f>
        <v>1</v>
      </c>
      <c r="F577" s="12" t="str">
        <f t="shared" ref="F577:F640" si="21">LEFT(G577,2)</f>
        <v>12</v>
      </c>
      <c r="G577" s="28" t="s">
        <v>418</v>
      </c>
      <c r="H577" s="29" t="s">
        <v>419</v>
      </c>
      <c r="I577" s="30">
        <v>9639</v>
      </c>
      <c r="J577" s="30">
        <v>0</v>
      </c>
      <c r="K577" s="30">
        <v>9639</v>
      </c>
      <c r="L577" s="30">
        <v>9638</v>
      </c>
      <c r="M577" s="30">
        <v>9638</v>
      </c>
      <c r="N577" s="30">
        <v>4866.5600000000004</v>
      </c>
      <c r="O577" s="30">
        <v>4866.5600000000004</v>
      </c>
    </row>
    <row r="578" spans="1:15" x14ac:dyDescent="0.25">
      <c r="A578" s="10" t="str">
        <f>MID(Tabla1[[#This Row],[Org 2]],1,2)</f>
        <v>06</v>
      </c>
      <c r="B578" s="28" t="s">
        <v>39</v>
      </c>
      <c r="C578" s="28" t="s">
        <v>22</v>
      </c>
      <c r="D578" s="11" t="str">
        <f>VLOOKUP(C578,Hoja2!B:C,2,FALSE)</f>
        <v>Centro de Programas Juveniles</v>
      </c>
      <c r="E578" s="12" t="str">
        <f t="shared" si="20"/>
        <v>1</v>
      </c>
      <c r="F578" s="12" t="str">
        <f t="shared" si="21"/>
        <v>12</v>
      </c>
      <c r="G578" s="28" t="s">
        <v>386</v>
      </c>
      <c r="H578" s="29" t="s">
        <v>387</v>
      </c>
      <c r="I578" s="30">
        <v>6619</v>
      </c>
      <c r="J578" s="30">
        <v>0</v>
      </c>
      <c r="K578" s="30">
        <v>6619</v>
      </c>
      <c r="L578" s="30">
        <v>6618</v>
      </c>
      <c r="M578" s="30">
        <v>6618</v>
      </c>
      <c r="N578" s="30">
        <v>3640.38</v>
      </c>
      <c r="O578" s="30">
        <v>3640.38</v>
      </c>
    </row>
    <row r="579" spans="1:15" x14ac:dyDescent="0.25">
      <c r="A579" s="10" t="str">
        <f>MID(Tabla1[[#This Row],[Org 2]],1,2)</f>
        <v>06</v>
      </c>
      <c r="B579" s="28" t="s">
        <v>39</v>
      </c>
      <c r="C579" s="28" t="s">
        <v>22</v>
      </c>
      <c r="D579" s="11" t="str">
        <f>VLOOKUP(C579,Hoja2!B:C,2,FALSE)</f>
        <v>Centro de Programas Juveniles</v>
      </c>
      <c r="E579" s="12" t="str">
        <f t="shared" si="20"/>
        <v>1</v>
      </c>
      <c r="F579" s="12" t="str">
        <f t="shared" si="21"/>
        <v>12</v>
      </c>
      <c r="G579" s="28" t="s">
        <v>388</v>
      </c>
      <c r="H579" s="29" t="s">
        <v>389</v>
      </c>
      <c r="I579" s="30">
        <v>16158</v>
      </c>
      <c r="J579" s="30">
        <v>0</v>
      </c>
      <c r="K579" s="30">
        <v>16158</v>
      </c>
      <c r="L579" s="30">
        <v>16157</v>
      </c>
      <c r="M579" s="30">
        <v>16157</v>
      </c>
      <c r="N579" s="30">
        <v>8158.01</v>
      </c>
      <c r="O579" s="30">
        <v>8158.01</v>
      </c>
    </row>
    <row r="580" spans="1:15" x14ac:dyDescent="0.25">
      <c r="A580" s="10" t="str">
        <f>MID(Tabla1[[#This Row],[Org 2]],1,2)</f>
        <v>06</v>
      </c>
      <c r="B580" s="28" t="s">
        <v>39</v>
      </c>
      <c r="C580" s="28" t="s">
        <v>22</v>
      </c>
      <c r="D580" s="11" t="str">
        <f>VLOOKUP(C580,Hoja2!B:C,2,FALSE)</f>
        <v>Centro de Programas Juveniles</v>
      </c>
      <c r="E580" s="12" t="str">
        <f t="shared" si="20"/>
        <v>1</v>
      </c>
      <c r="F580" s="12" t="str">
        <f t="shared" si="21"/>
        <v>12</v>
      </c>
      <c r="G580" s="28" t="s">
        <v>390</v>
      </c>
      <c r="H580" s="29" t="s">
        <v>391</v>
      </c>
      <c r="I580" s="30">
        <v>42419</v>
      </c>
      <c r="J580" s="30">
        <v>0</v>
      </c>
      <c r="K580" s="30">
        <v>42419</v>
      </c>
      <c r="L580" s="30">
        <v>42418</v>
      </c>
      <c r="M580" s="30">
        <v>42418</v>
      </c>
      <c r="N580" s="30">
        <v>21416.71</v>
      </c>
      <c r="O580" s="30">
        <v>21416.71</v>
      </c>
    </row>
    <row r="581" spans="1:15" x14ac:dyDescent="0.25">
      <c r="A581" s="10" t="str">
        <f>MID(Tabla1[[#This Row],[Org 2]],1,2)</f>
        <v>06</v>
      </c>
      <c r="B581" s="28" t="s">
        <v>39</v>
      </c>
      <c r="C581" s="28" t="s">
        <v>22</v>
      </c>
      <c r="D581" s="11" t="str">
        <f>VLOOKUP(C581,Hoja2!B:C,2,FALSE)</f>
        <v>Centro de Programas Juveniles</v>
      </c>
      <c r="E581" s="12" t="str">
        <f t="shared" si="20"/>
        <v>1</v>
      </c>
      <c r="F581" s="12" t="str">
        <f t="shared" si="21"/>
        <v>12</v>
      </c>
      <c r="G581" s="28" t="s">
        <v>392</v>
      </c>
      <c r="H581" s="29" t="s">
        <v>393</v>
      </c>
      <c r="I581" s="30">
        <v>3254</v>
      </c>
      <c r="J581" s="30">
        <v>0</v>
      </c>
      <c r="K581" s="30">
        <v>3254</v>
      </c>
      <c r="L581" s="30">
        <v>3250.4</v>
      </c>
      <c r="M581" s="30">
        <v>3250.4</v>
      </c>
      <c r="N581" s="30">
        <v>2129.4299999999998</v>
      </c>
      <c r="O581" s="30">
        <v>2129.4299999999998</v>
      </c>
    </row>
    <row r="582" spans="1:15" x14ac:dyDescent="0.25">
      <c r="A582" s="10" t="str">
        <f>MID(Tabla1[[#This Row],[Org 2]],1,2)</f>
        <v>06</v>
      </c>
      <c r="B582" s="28" t="s">
        <v>39</v>
      </c>
      <c r="C582" s="28" t="s">
        <v>22</v>
      </c>
      <c r="D582" s="11" t="str">
        <f>VLOOKUP(C582,Hoja2!B:C,2,FALSE)</f>
        <v>Centro de Programas Juveniles</v>
      </c>
      <c r="E582" s="12" t="str">
        <f t="shared" si="20"/>
        <v>2</v>
      </c>
      <c r="F582" s="12" t="str">
        <f t="shared" si="21"/>
        <v>21</v>
      </c>
      <c r="G582" s="28" t="s">
        <v>499</v>
      </c>
      <c r="H582" s="29" t="s">
        <v>500</v>
      </c>
      <c r="I582" s="30">
        <v>15000</v>
      </c>
      <c r="J582" s="30">
        <v>0</v>
      </c>
      <c r="K582" s="30">
        <v>15000</v>
      </c>
      <c r="L582" s="30">
        <v>4000</v>
      </c>
      <c r="M582" s="30">
        <v>26.74</v>
      </c>
      <c r="N582" s="30">
        <v>26.74</v>
      </c>
      <c r="O582" s="30">
        <v>26.74</v>
      </c>
    </row>
    <row r="583" spans="1:15" x14ac:dyDescent="0.25">
      <c r="A583" s="10" t="str">
        <f>MID(Tabla1[[#This Row],[Org 2]],1,2)</f>
        <v>06</v>
      </c>
      <c r="B583" s="28" t="s">
        <v>39</v>
      </c>
      <c r="C583" s="28" t="s">
        <v>22</v>
      </c>
      <c r="D583" s="11" t="str">
        <f>VLOOKUP(C583,Hoja2!B:C,2,FALSE)</f>
        <v>Centro de Programas Juveniles</v>
      </c>
      <c r="E583" s="12" t="str">
        <f t="shared" si="20"/>
        <v>2</v>
      </c>
      <c r="F583" s="12" t="str">
        <f t="shared" si="21"/>
        <v>21</v>
      </c>
      <c r="G583" s="28" t="s">
        <v>422</v>
      </c>
      <c r="H583" s="29" t="s">
        <v>423</v>
      </c>
      <c r="I583" s="30">
        <v>18300</v>
      </c>
      <c r="J583" s="30">
        <v>0</v>
      </c>
      <c r="K583" s="30">
        <v>18300</v>
      </c>
      <c r="L583" s="30">
        <v>13594.6</v>
      </c>
      <c r="M583" s="30">
        <v>13594.6</v>
      </c>
      <c r="N583" s="30">
        <v>3260.92</v>
      </c>
      <c r="O583" s="30">
        <v>3260.92</v>
      </c>
    </row>
    <row r="584" spans="1:15" x14ac:dyDescent="0.25">
      <c r="A584" s="10" t="str">
        <f>MID(Tabla1[[#This Row],[Org 2]],1,2)</f>
        <v>06</v>
      </c>
      <c r="B584" s="28" t="s">
        <v>39</v>
      </c>
      <c r="C584" s="28" t="s">
        <v>22</v>
      </c>
      <c r="D584" s="11" t="str">
        <f>VLOOKUP(C584,Hoja2!B:C,2,FALSE)</f>
        <v>Centro de Programas Juveniles</v>
      </c>
      <c r="E584" s="12" t="str">
        <f t="shared" si="20"/>
        <v>2</v>
      </c>
      <c r="F584" s="12" t="str">
        <f t="shared" si="21"/>
        <v>22</v>
      </c>
      <c r="G584" s="28" t="s">
        <v>453</v>
      </c>
      <c r="H584" s="29" t="s">
        <v>454</v>
      </c>
      <c r="I584" s="30">
        <v>75000</v>
      </c>
      <c r="J584" s="30">
        <v>0</v>
      </c>
      <c r="K584" s="30">
        <v>75000</v>
      </c>
      <c r="L584" s="30">
        <v>67395.179999999993</v>
      </c>
      <c r="M584" s="30">
        <v>67395.179999999993</v>
      </c>
      <c r="N584" s="30">
        <v>13962.37</v>
      </c>
      <c r="O584" s="30">
        <v>13962.37</v>
      </c>
    </row>
    <row r="585" spans="1:15" x14ac:dyDescent="0.25">
      <c r="A585" s="10" t="str">
        <f>MID(Tabla1[[#This Row],[Org 2]],1,2)</f>
        <v>06</v>
      </c>
      <c r="B585" s="28" t="s">
        <v>39</v>
      </c>
      <c r="C585" s="28" t="s">
        <v>22</v>
      </c>
      <c r="D585" s="11" t="str">
        <f>VLOOKUP(C585,Hoja2!B:C,2,FALSE)</f>
        <v>Centro de Programas Juveniles</v>
      </c>
      <c r="E585" s="12" t="str">
        <f t="shared" si="20"/>
        <v>2</v>
      </c>
      <c r="F585" s="12" t="str">
        <f t="shared" si="21"/>
        <v>22</v>
      </c>
      <c r="G585" s="28" t="s">
        <v>447</v>
      </c>
      <c r="H585" s="29" t="s">
        <v>448</v>
      </c>
      <c r="I585" s="30">
        <v>0</v>
      </c>
      <c r="J585" s="30">
        <v>0</v>
      </c>
      <c r="K585" s="30">
        <v>0</v>
      </c>
      <c r="L585" s="30">
        <v>5246.16</v>
      </c>
      <c r="M585" s="30">
        <v>5246.16</v>
      </c>
      <c r="N585" s="30">
        <v>3767.94</v>
      </c>
      <c r="O585" s="30">
        <v>3767.94</v>
      </c>
    </row>
    <row r="586" spans="1:15" x14ac:dyDescent="0.25">
      <c r="A586" s="10" t="str">
        <f>MID(Tabla1[[#This Row],[Org 2]],1,2)</f>
        <v>06</v>
      </c>
      <c r="B586" s="28" t="s">
        <v>39</v>
      </c>
      <c r="C586" s="28" t="s">
        <v>22</v>
      </c>
      <c r="D586" s="11" t="str">
        <f>VLOOKUP(C586,Hoja2!B:C,2,FALSE)</f>
        <v>Centro de Programas Juveniles</v>
      </c>
      <c r="E586" s="12" t="str">
        <f t="shared" si="20"/>
        <v>2</v>
      </c>
      <c r="F586" s="12" t="str">
        <f t="shared" si="21"/>
        <v>22</v>
      </c>
      <c r="G586" s="28" t="s">
        <v>649</v>
      </c>
      <c r="H586" s="29" t="s">
        <v>650</v>
      </c>
      <c r="I586" s="30">
        <v>45000</v>
      </c>
      <c r="J586" s="30">
        <v>5741.21</v>
      </c>
      <c r="K586" s="30">
        <v>50741.21</v>
      </c>
      <c r="L586" s="30">
        <v>41481.26</v>
      </c>
      <c r="M586" s="30">
        <v>41481.26</v>
      </c>
      <c r="N586" s="30">
        <v>19234.580000000002</v>
      </c>
      <c r="O586" s="30">
        <v>19234.580000000002</v>
      </c>
    </row>
    <row r="587" spans="1:15" x14ac:dyDescent="0.25">
      <c r="A587" s="10" t="str">
        <f>MID(Tabla1[[#This Row],[Org 2]],1,2)</f>
        <v>06</v>
      </c>
      <c r="B587" s="28" t="s">
        <v>39</v>
      </c>
      <c r="C587" s="28" t="s">
        <v>22</v>
      </c>
      <c r="D587" s="11" t="str">
        <f>VLOOKUP(C587,Hoja2!B:C,2,FALSE)</f>
        <v>Centro de Programas Juveniles</v>
      </c>
      <c r="E587" s="12" t="str">
        <f t="shared" si="20"/>
        <v>2</v>
      </c>
      <c r="F587" s="12" t="str">
        <f t="shared" si="21"/>
        <v>22</v>
      </c>
      <c r="G587" s="28" t="s">
        <v>503</v>
      </c>
      <c r="H587" s="29" t="s">
        <v>504</v>
      </c>
      <c r="I587" s="30">
        <v>56000</v>
      </c>
      <c r="J587" s="30">
        <v>0</v>
      </c>
      <c r="K587" s="30">
        <v>56000</v>
      </c>
      <c r="L587" s="30">
        <v>56051.06</v>
      </c>
      <c r="M587" s="30">
        <v>56051.06</v>
      </c>
      <c r="N587" s="30">
        <v>18523</v>
      </c>
      <c r="O587" s="30">
        <v>18523</v>
      </c>
    </row>
    <row r="588" spans="1:15" x14ac:dyDescent="0.25">
      <c r="A588" s="10" t="str">
        <f>MID(Tabla1[[#This Row],[Org 2]],1,2)</f>
        <v>06</v>
      </c>
      <c r="B588" s="28" t="s">
        <v>39</v>
      </c>
      <c r="C588" s="28" t="s">
        <v>22</v>
      </c>
      <c r="D588" s="11" t="str">
        <f>VLOOKUP(C588,Hoja2!B:C,2,FALSE)</f>
        <v>Centro de Programas Juveniles</v>
      </c>
      <c r="E588" s="12" t="str">
        <f t="shared" si="20"/>
        <v>2</v>
      </c>
      <c r="F588" s="12" t="str">
        <f t="shared" si="21"/>
        <v>22</v>
      </c>
      <c r="G588" s="28" t="s">
        <v>426</v>
      </c>
      <c r="H588" s="29" t="s">
        <v>427</v>
      </c>
      <c r="I588" s="30">
        <v>470500</v>
      </c>
      <c r="J588" s="30">
        <v>0</v>
      </c>
      <c r="K588" s="30">
        <v>470500</v>
      </c>
      <c r="L588" s="30">
        <v>462223.71</v>
      </c>
      <c r="M588" s="30">
        <v>462223.71</v>
      </c>
      <c r="N588" s="30">
        <v>178989.11</v>
      </c>
      <c r="O588" s="30">
        <v>178989.11</v>
      </c>
    </row>
    <row r="589" spans="1:15" x14ac:dyDescent="0.25">
      <c r="A589" s="10" t="str">
        <f>MID(Tabla1[[#This Row],[Org 2]],1,2)</f>
        <v>06</v>
      </c>
      <c r="B589" s="28" t="s">
        <v>39</v>
      </c>
      <c r="C589" s="28" t="s">
        <v>22</v>
      </c>
      <c r="D589" s="11" t="str">
        <f>VLOOKUP(C589,Hoja2!B:C,2,FALSE)</f>
        <v>Centro de Programas Juveniles</v>
      </c>
      <c r="E589" s="12" t="str">
        <f t="shared" si="20"/>
        <v>4</v>
      </c>
      <c r="F589" s="12" t="str">
        <f t="shared" si="21"/>
        <v>48</v>
      </c>
      <c r="G589" s="28" t="s">
        <v>651</v>
      </c>
      <c r="H589" s="29" t="s">
        <v>652</v>
      </c>
      <c r="I589" s="30">
        <v>89825</v>
      </c>
      <c r="J589" s="30">
        <v>0</v>
      </c>
      <c r="K589" s="30">
        <v>89825</v>
      </c>
      <c r="L589" s="30">
        <v>86323</v>
      </c>
      <c r="M589" s="30">
        <v>86323</v>
      </c>
      <c r="N589" s="30">
        <v>86323</v>
      </c>
      <c r="O589" s="30">
        <v>82323</v>
      </c>
    </row>
    <row r="590" spans="1:15" x14ac:dyDescent="0.25">
      <c r="A590" s="10" t="str">
        <f>MID(Tabla1[[#This Row],[Org 2]],1,2)</f>
        <v>06</v>
      </c>
      <c r="B590" s="28" t="s">
        <v>39</v>
      </c>
      <c r="C590" s="28" t="s">
        <v>22</v>
      </c>
      <c r="D590" s="11" t="str">
        <f>VLOOKUP(C590,Hoja2!B:C,2,FALSE)</f>
        <v>Centro de Programas Juveniles</v>
      </c>
      <c r="E590" s="12" t="str">
        <f t="shared" si="20"/>
        <v>4</v>
      </c>
      <c r="F590" s="12" t="str">
        <f t="shared" si="21"/>
        <v>48</v>
      </c>
      <c r="G590" s="28" t="s">
        <v>653</v>
      </c>
      <c r="H590" s="29" t="s">
        <v>654</v>
      </c>
      <c r="I590" s="30">
        <v>55500</v>
      </c>
      <c r="J590" s="30">
        <v>0</v>
      </c>
      <c r="K590" s="30">
        <v>55500</v>
      </c>
      <c r="L590" s="30">
        <v>55500</v>
      </c>
      <c r="M590" s="30">
        <v>55500</v>
      </c>
      <c r="N590" s="30">
        <v>55500</v>
      </c>
      <c r="O590" s="30">
        <v>55500</v>
      </c>
    </row>
    <row r="591" spans="1:15" x14ac:dyDescent="0.25">
      <c r="A591" s="10" t="str">
        <f>MID(Tabla1[[#This Row],[Org 2]],1,2)</f>
        <v>06</v>
      </c>
      <c r="B591" s="28" t="s">
        <v>39</v>
      </c>
      <c r="C591" s="28" t="s">
        <v>22</v>
      </c>
      <c r="D591" s="11" t="str">
        <f>VLOOKUP(C591,Hoja2!B:C,2,FALSE)</f>
        <v>Centro de Programas Juveniles</v>
      </c>
      <c r="E591" s="12" t="str">
        <f t="shared" si="20"/>
        <v>4</v>
      </c>
      <c r="F591" s="12" t="str">
        <f t="shared" si="21"/>
        <v>48</v>
      </c>
      <c r="G591" s="28" t="s">
        <v>655</v>
      </c>
      <c r="H591" s="29" t="s">
        <v>656</v>
      </c>
      <c r="I591" s="30">
        <v>15000</v>
      </c>
      <c r="J591" s="30">
        <v>0</v>
      </c>
      <c r="K591" s="30">
        <v>15000</v>
      </c>
      <c r="L591" s="30">
        <v>15000</v>
      </c>
      <c r="M591" s="30">
        <v>15000</v>
      </c>
      <c r="N591" s="30">
        <v>15000</v>
      </c>
      <c r="O591" s="30">
        <v>15000</v>
      </c>
    </row>
    <row r="592" spans="1:15" x14ac:dyDescent="0.25">
      <c r="A592" s="10" t="str">
        <f>MID(Tabla1[[#This Row],[Org 2]],1,2)</f>
        <v>06</v>
      </c>
      <c r="B592" s="28" t="s">
        <v>39</v>
      </c>
      <c r="C592" s="28" t="s">
        <v>22</v>
      </c>
      <c r="D592" s="11" t="str">
        <f>VLOOKUP(C592,Hoja2!B:C,2,FALSE)</f>
        <v>Centro de Programas Juveniles</v>
      </c>
      <c r="E592" s="12" t="str">
        <f t="shared" si="20"/>
        <v>4</v>
      </c>
      <c r="F592" s="12" t="str">
        <f t="shared" si="21"/>
        <v>48</v>
      </c>
      <c r="G592" s="28" t="s">
        <v>657</v>
      </c>
      <c r="H592" s="29" t="s">
        <v>658</v>
      </c>
      <c r="I592" s="30">
        <v>12000</v>
      </c>
      <c r="J592" s="30">
        <v>0</v>
      </c>
      <c r="K592" s="30">
        <v>12000</v>
      </c>
      <c r="L592" s="30">
        <v>12000</v>
      </c>
      <c r="M592" s="30">
        <v>12000</v>
      </c>
      <c r="N592" s="30">
        <v>12000</v>
      </c>
      <c r="O592" s="30">
        <v>12000</v>
      </c>
    </row>
    <row r="593" spans="1:15" x14ac:dyDescent="0.25">
      <c r="A593" s="10" t="str">
        <f>MID(Tabla1[[#This Row],[Org 2]],1,2)</f>
        <v>06</v>
      </c>
      <c r="B593" s="28" t="s">
        <v>39</v>
      </c>
      <c r="C593" s="28" t="s">
        <v>22</v>
      </c>
      <c r="D593" s="11" t="str">
        <f>VLOOKUP(C593,Hoja2!B:C,2,FALSE)</f>
        <v>Centro de Programas Juveniles</v>
      </c>
      <c r="E593" s="12" t="str">
        <f t="shared" si="20"/>
        <v>6</v>
      </c>
      <c r="F593" s="12" t="str">
        <f t="shared" si="21"/>
        <v>62</v>
      </c>
      <c r="G593" s="28" t="s">
        <v>493</v>
      </c>
      <c r="H593" s="29" t="s">
        <v>494</v>
      </c>
      <c r="I593" s="30">
        <v>0</v>
      </c>
      <c r="J593" s="30">
        <v>3000</v>
      </c>
      <c r="K593" s="30">
        <v>3000</v>
      </c>
      <c r="L593" s="30">
        <v>3000</v>
      </c>
      <c r="M593" s="30">
        <v>3000</v>
      </c>
      <c r="N593" s="30">
        <v>0</v>
      </c>
      <c r="O593" s="30">
        <v>0</v>
      </c>
    </row>
    <row r="594" spans="1:15" x14ac:dyDescent="0.25">
      <c r="A594" s="10" t="str">
        <f>MID(Tabla1[[#This Row],[Org 2]],1,2)</f>
        <v>06</v>
      </c>
      <c r="B594" s="28" t="s">
        <v>39</v>
      </c>
      <c r="C594" s="28" t="s">
        <v>22</v>
      </c>
      <c r="D594" s="11" t="str">
        <f>VLOOKUP(C594,Hoja2!B:C,2,FALSE)</f>
        <v>Centro de Programas Juveniles</v>
      </c>
      <c r="E594" s="12" t="str">
        <f t="shared" si="20"/>
        <v>6</v>
      </c>
      <c r="F594" s="12" t="str">
        <f t="shared" si="21"/>
        <v>62</v>
      </c>
      <c r="G594" s="28" t="s">
        <v>613</v>
      </c>
      <c r="H594" s="29" t="s">
        <v>576</v>
      </c>
      <c r="I594" s="30">
        <v>0</v>
      </c>
      <c r="J594" s="30">
        <v>7258.79</v>
      </c>
      <c r="K594" s="30">
        <v>7258.79</v>
      </c>
      <c r="L594" s="30">
        <v>7258.79</v>
      </c>
      <c r="M594" s="30">
        <v>7258.79</v>
      </c>
      <c r="N594" s="30">
        <v>0</v>
      </c>
      <c r="O594" s="30">
        <v>0</v>
      </c>
    </row>
    <row r="595" spans="1:15" x14ac:dyDescent="0.25">
      <c r="A595" s="10" t="str">
        <f>MID(Tabla1[[#This Row],[Org 2]],1,2)</f>
        <v>06</v>
      </c>
      <c r="B595" s="28" t="s">
        <v>39</v>
      </c>
      <c r="C595" s="28" t="s">
        <v>22</v>
      </c>
      <c r="D595" s="11" t="str">
        <f>VLOOKUP(C595,Hoja2!B:C,2,FALSE)</f>
        <v>Centro de Programas Juveniles</v>
      </c>
      <c r="E595" s="12" t="str">
        <f t="shared" si="20"/>
        <v>6</v>
      </c>
      <c r="F595" s="12" t="str">
        <f t="shared" si="21"/>
        <v>63</v>
      </c>
      <c r="G595" s="28" t="s">
        <v>507</v>
      </c>
      <c r="H595" s="29" t="s">
        <v>508</v>
      </c>
      <c r="I595" s="30">
        <v>0</v>
      </c>
      <c r="J595" s="30">
        <v>138.44999999999999</v>
      </c>
      <c r="K595" s="30">
        <v>138.44999999999999</v>
      </c>
      <c r="L595" s="30">
        <v>138.44999999999999</v>
      </c>
      <c r="M595" s="30">
        <v>138.44999999999999</v>
      </c>
      <c r="N595" s="30">
        <v>138.44999999999999</v>
      </c>
      <c r="O595" s="30">
        <v>138.44999999999999</v>
      </c>
    </row>
    <row r="596" spans="1:15" x14ac:dyDescent="0.25">
      <c r="A596" s="10" t="str">
        <f>MID(Tabla1[[#This Row],[Org 2]],1,2)</f>
        <v>06</v>
      </c>
      <c r="B596" s="28" t="s">
        <v>39</v>
      </c>
      <c r="C596" s="28" t="s">
        <v>40</v>
      </c>
      <c r="D596" s="11" t="str">
        <f>VLOOKUP(C596,Hoja2!B:C,2,FALSE)</f>
        <v>Políticas de Igualdad e Infancia</v>
      </c>
      <c r="E596" s="12" t="str">
        <f t="shared" si="20"/>
        <v>1</v>
      </c>
      <c r="F596" s="12" t="str">
        <f t="shared" si="21"/>
        <v>12</v>
      </c>
      <c r="G596" s="28" t="s">
        <v>414</v>
      </c>
      <c r="H596" s="29" t="s">
        <v>415</v>
      </c>
      <c r="I596" s="30">
        <v>33769</v>
      </c>
      <c r="J596" s="30">
        <v>0</v>
      </c>
      <c r="K596" s="30">
        <v>33769</v>
      </c>
      <c r="L596" s="30">
        <v>16885</v>
      </c>
      <c r="M596" s="30">
        <v>16885</v>
      </c>
      <c r="N596" s="30">
        <v>15496.41</v>
      </c>
      <c r="O596" s="30">
        <v>15496.41</v>
      </c>
    </row>
    <row r="597" spans="1:15" x14ac:dyDescent="0.25">
      <c r="A597" s="10" t="str">
        <f>MID(Tabla1[[#This Row],[Org 2]],1,2)</f>
        <v>06</v>
      </c>
      <c r="B597" s="28" t="s">
        <v>39</v>
      </c>
      <c r="C597" s="28" t="s">
        <v>40</v>
      </c>
      <c r="D597" s="11" t="str">
        <f>VLOOKUP(C597,Hoja2!B:C,2,FALSE)</f>
        <v>Políticas de Igualdad e Infancia</v>
      </c>
      <c r="E597" s="12" t="str">
        <f t="shared" si="20"/>
        <v>1</v>
      </c>
      <c r="F597" s="12" t="str">
        <f t="shared" si="21"/>
        <v>12</v>
      </c>
      <c r="G597" s="28" t="s">
        <v>416</v>
      </c>
      <c r="H597" s="29" t="s">
        <v>417</v>
      </c>
      <c r="I597" s="30">
        <v>59390</v>
      </c>
      <c r="J597" s="30">
        <v>0</v>
      </c>
      <c r="K597" s="30">
        <v>59390</v>
      </c>
      <c r="L597" s="30">
        <v>57664</v>
      </c>
      <c r="M597" s="30">
        <v>57664</v>
      </c>
      <c r="N597" s="30">
        <v>14992.66</v>
      </c>
      <c r="O597" s="30">
        <v>14992.66</v>
      </c>
    </row>
    <row r="598" spans="1:15" x14ac:dyDescent="0.25">
      <c r="A598" s="10" t="str">
        <f>MID(Tabla1[[#This Row],[Org 2]],1,2)</f>
        <v>06</v>
      </c>
      <c r="B598" s="28" t="s">
        <v>39</v>
      </c>
      <c r="C598" s="28" t="s">
        <v>40</v>
      </c>
      <c r="D598" s="11" t="str">
        <f>VLOOKUP(C598,Hoja2!B:C,2,FALSE)</f>
        <v>Políticas de Igualdad e Infancia</v>
      </c>
      <c r="E598" s="12" t="str">
        <f t="shared" si="20"/>
        <v>1</v>
      </c>
      <c r="F598" s="12" t="str">
        <f t="shared" si="21"/>
        <v>12</v>
      </c>
      <c r="G598" s="28" t="s">
        <v>418</v>
      </c>
      <c r="H598" s="29" t="s">
        <v>419</v>
      </c>
      <c r="I598" s="30">
        <v>28916</v>
      </c>
      <c r="J598" s="30">
        <v>0</v>
      </c>
      <c r="K598" s="30">
        <v>28916</v>
      </c>
      <c r="L598" s="30">
        <v>19277</v>
      </c>
      <c r="M598" s="30">
        <v>19277</v>
      </c>
      <c r="N598" s="30">
        <v>5360.03</v>
      </c>
      <c r="O598" s="30">
        <v>5360.03</v>
      </c>
    </row>
    <row r="599" spans="1:15" x14ac:dyDescent="0.25">
      <c r="A599" s="10" t="str">
        <f>MID(Tabla1[[#This Row],[Org 2]],1,2)</f>
        <v>06</v>
      </c>
      <c r="B599" s="28" t="s">
        <v>39</v>
      </c>
      <c r="C599" s="28" t="s">
        <v>40</v>
      </c>
      <c r="D599" s="11" t="str">
        <f>VLOOKUP(C599,Hoja2!B:C,2,FALSE)</f>
        <v>Políticas de Igualdad e Infancia</v>
      </c>
      <c r="E599" s="12" t="str">
        <f t="shared" si="20"/>
        <v>1</v>
      </c>
      <c r="F599" s="12" t="str">
        <f t="shared" si="21"/>
        <v>12</v>
      </c>
      <c r="G599" s="28" t="s">
        <v>386</v>
      </c>
      <c r="H599" s="29" t="s">
        <v>387</v>
      </c>
      <c r="I599" s="30">
        <v>10100</v>
      </c>
      <c r="J599" s="30">
        <v>0</v>
      </c>
      <c r="K599" s="30">
        <v>10100</v>
      </c>
      <c r="L599" s="30">
        <v>7094</v>
      </c>
      <c r="M599" s="30">
        <v>7094</v>
      </c>
      <c r="N599" s="30">
        <v>4765.0200000000004</v>
      </c>
      <c r="O599" s="30">
        <v>4765.0200000000004</v>
      </c>
    </row>
    <row r="600" spans="1:15" x14ac:dyDescent="0.25">
      <c r="A600" s="10" t="str">
        <f>MID(Tabla1[[#This Row],[Org 2]],1,2)</f>
        <v>06</v>
      </c>
      <c r="B600" s="28" t="s">
        <v>39</v>
      </c>
      <c r="C600" s="28" t="s">
        <v>40</v>
      </c>
      <c r="D600" s="11" t="str">
        <f>VLOOKUP(C600,Hoja2!B:C,2,FALSE)</f>
        <v>Políticas de Igualdad e Infancia</v>
      </c>
      <c r="E600" s="12" t="str">
        <f t="shared" si="20"/>
        <v>1</v>
      </c>
      <c r="F600" s="12" t="str">
        <f t="shared" si="21"/>
        <v>12</v>
      </c>
      <c r="G600" s="28" t="s">
        <v>388</v>
      </c>
      <c r="H600" s="29" t="s">
        <v>389</v>
      </c>
      <c r="I600" s="30">
        <v>64684</v>
      </c>
      <c r="J600" s="30">
        <v>0</v>
      </c>
      <c r="K600" s="30">
        <v>64684</v>
      </c>
      <c r="L600" s="30">
        <v>50861</v>
      </c>
      <c r="M600" s="30">
        <v>50861</v>
      </c>
      <c r="N600" s="30">
        <v>20008.41</v>
      </c>
      <c r="O600" s="30">
        <v>20008.41</v>
      </c>
    </row>
    <row r="601" spans="1:15" x14ac:dyDescent="0.25">
      <c r="A601" s="10" t="str">
        <f>MID(Tabla1[[#This Row],[Org 2]],1,2)</f>
        <v>06</v>
      </c>
      <c r="B601" s="28" t="s">
        <v>39</v>
      </c>
      <c r="C601" s="28" t="s">
        <v>40</v>
      </c>
      <c r="D601" s="11" t="str">
        <f>VLOOKUP(C601,Hoja2!B:C,2,FALSE)</f>
        <v>Políticas de Igualdad e Infancia</v>
      </c>
      <c r="E601" s="12" t="str">
        <f t="shared" si="20"/>
        <v>1</v>
      </c>
      <c r="F601" s="12" t="str">
        <f t="shared" si="21"/>
        <v>12</v>
      </c>
      <c r="G601" s="28" t="s">
        <v>390</v>
      </c>
      <c r="H601" s="29" t="s">
        <v>391</v>
      </c>
      <c r="I601" s="30">
        <v>161655</v>
      </c>
      <c r="J601" s="30">
        <v>-20000</v>
      </c>
      <c r="K601" s="30">
        <v>141655</v>
      </c>
      <c r="L601" s="30">
        <v>127260</v>
      </c>
      <c r="M601" s="30">
        <v>127260</v>
      </c>
      <c r="N601" s="30">
        <v>50152.7</v>
      </c>
      <c r="O601" s="30">
        <v>50152.7</v>
      </c>
    </row>
    <row r="602" spans="1:15" x14ac:dyDescent="0.25">
      <c r="A602" s="10" t="str">
        <f>MID(Tabla1[[#This Row],[Org 2]],1,2)</f>
        <v>06</v>
      </c>
      <c r="B602" s="28" t="s">
        <v>39</v>
      </c>
      <c r="C602" s="28" t="s">
        <v>40</v>
      </c>
      <c r="D602" s="11" t="str">
        <f>VLOOKUP(C602,Hoja2!B:C,2,FALSE)</f>
        <v>Políticas de Igualdad e Infancia</v>
      </c>
      <c r="E602" s="12" t="str">
        <f t="shared" si="20"/>
        <v>1</v>
      </c>
      <c r="F602" s="12" t="str">
        <f t="shared" si="21"/>
        <v>12</v>
      </c>
      <c r="G602" s="28" t="s">
        <v>392</v>
      </c>
      <c r="H602" s="29" t="s">
        <v>393</v>
      </c>
      <c r="I602" s="30">
        <v>1450</v>
      </c>
      <c r="J602" s="30">
        <v>0</v>
      </c>
      <c r="K602" s="30">
        <v>1450</v>
      </c>
      <c r="L602" s="30">
        <v>5020.3999999999996</v>
      </c>
      <c r="M602" s="30">
        <v>5020.3999999999996</v>
      </c>
      <c r="N602" s="30">
        <v>2757.73</v>
      </c>
      <c r="O602" s="30">
        <v>2757.73</v>
      </c>
    </row>
    <row r="603" spans="1:15" x14ac:dyDescent="0.25">
      <c r="A603" s="10" t="str">
        <f>MID(Tabla1[[#This Row],[Org 2]],1,2)</f>
        <v>06</v>
      </c>
      <c r="B603" s="28" t="s">
        <v>39</v>
      </c>
      <c r="C603" s="28" t="s">
        <v>40</v>
      </c>
      <c r="D603" s="11" t="str">
        <f>VLOOKUP(C603,Hoja2!B:C,2,FALSE)</f>
        <v>Políticas de Igualdad e Infancia</v>
      </c>
      <c r="E603" s="12" t="str">
        <f t="shared" si="20"/>
        <v>1</v>
      </c>
      <c r="F603" s="12" t="str">
        <f t="shared" si="21"/>
        <v>13</v>
      </c>
      <c r="G603" s="28" t="s">
        <v>430</v>
      </c>
      <c r="H603" s="29" t="s">
        <v>381</v>
      </c>
      <c r="I603" s="30">
        <v>29504</v>
      </c>
      <c r="J603" s="30">
        <v>0</v>
      </c>
      <c r="K603" s="30">
        <v>29504</v>
      </c>
      <c r="L603" s="30">
        <v>29504</v>
      </c>
      <c r="M603" s="30">
        <v>29504</v>
      </c>
      <c r="N603" s="30">
        <v>23382.81</v>
      </c>
      <c r="O603" s="30">
        <v>23382.81</v>
      </c>
    </row>
    <row r="604" spans="1:15" x14ac:dyDescent="0.25">
      <c r="A604" s="10" t="str">
        <f>MID(Tabla1[[#This Row],[Org 2]],1,2)</f>
        <v>06</v>
      </c>
      <c r="B604" s="28" t="s">
        <v>39</v>
      </c>
      <c r="C604" s="28" t="s">
        <v>40</v>
      </c>
      <c r="D604" s="11" t="str">
        <f>VLOOKUP(C604,Hoja2!B:C,2,FALSE)</f>
        <v>Políticas de Igualdad e Infancia</v>
      </c>
      <c r="E604" s="12" t="str">
        <f t="shared" si="20"/>
        <v>1</v>
      </c>
      <c r="F604" s="12" t="str">
        <f t="shared" si="21"/>
        <v>13</v>
      </c>
      <c r="G604" s="28" t="s">
        <v>433</v>
      </c>
      <c r="H604" s="29" t="s">
        <v>434</v>
      </c>
      <c r="I604" s="30">
        <v>18502</v>
      </c>
      <c r="J604" s="30">
        <v>20000</v>
      </c>
      <c r="K604" s="30">
        <v>38502</v>
      </c>
      <c r="L604" s="30">
        <v>22435.200000000001</v>
      </c>
      <c r="M604" s="30">
        <v>22435.200000000001</v>
      </c>
      <c r="N604" s="30">
        <v>21688.9</v>
      </c>
      <c r="O604" s="30">
        <v>21688.9</v>
      </c>
    </row>
    <row r="605" spans="1:15" x14ac:dyDescent="0.25">
      <c r="A605" s="10" t="str">
        <f>MID(Tabla1[[#This Row],[Org 2]],1,2)</f>
        <v>06</v>
      </c>
      <c r="B605" s="28" t="s">
        <v>39</v>
      </c>
      <c r="C605" s="28" t="s">
        <v>40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21</v>
      </c>
      <c r="G605" s="28" t="s">
        <v>499</v>
      </c>
      <c r="H605" s="29" t="s">
        <v>500</v>
      </c>
      <c r="I605" s="30">
        <v>9900</v>
      </c>
      <c r="J605" s="30">
        <v>0</v>
      </c>
      <c r="K605" s="30">
        <v>9900</v>
      </c>
      <c r="L605" s="30">
        <v>4000</v>
      </c>
      <c r="M605" s="30">
        <v>0</v>
      </c>
      <c r="N605" s="30">
        <v>0</v>
      </c>
      <c r="O605" s="30">
        <v>0</v>
      </c>
    </row>
    <row r="606" spans="1:15" x14ac:dyDescent="0.25">
      <c r="A606" s="10" t="str">
        <f>MID(Tabla1[[#This Row],[Org 2]],1,2)</f>
        <v>06</v>
      </c>
      <c r="B606" s="28" t="s">
        <v>39</v>
      </c>
      <c r="C606" s="28" t="s">
        <v>40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21</v>
      </c>
      <c r="G606" s="28" t="s">
        <v>422</v>
      </c>
      <c r="H606" s="29" t="s">
        <v>423</v>
      </c>
      <c r="I606" s="30">
        <v>9100</v>
      </c>
      <c r="J606" s="30">
        <v>0</v>
      </c>
      <c r="K606" s="30">
        <v>9100</v>
      </c>
      <c r="L606" s="30">
        <v>5193.49</v>
      </c>
      <c r="M606" s="30">
        <v>5193.49</v>
      </c>
      <c r="N606" s="30">
        <v>1641.23</v>
      </c>
      <c r="O606" s="30">
        <v>1512.67</v>
      </c>
    </row>
    <row r="607" spans="1:15" x14ac:dyDescent="0.25">
      <c r="A607" s="10" t="str">
        <f>MID(Tabla1[[#This Row],[Org 2]],1,2)</f>
        <v>06</v>
      </c>
      <c r="B607" s="28" t="s">
        <v>39</v>
      </c>
      <c r="C607" s="28" t="s">
        <v>40</v>
      </c>
      <c r="D607" s="11" t="str">
        <f>VLOOKUP(C607,Hoja2!B:C,2,FALSE)</f>
        <v>Políticas de Igualdad e Infancia</v>
      </c>
      <c r="E607" s="12" t="str">
        <f t="shared" si="20"/>
        <v>2</v>
      </c>
      <c r="F607" s="12" t="str">
        <f t="shared" si="21"/>
        <v>22</v>
      </c>
      <c r="G607" s="28" t="s">
        <v>453</v>
      </c>
      <c r="H607" s="29" t="s">
        <v>454</v>
      </c>
      <c r="I607" s="30">
        <v>4000</v>
      </c>
      <c r="J607" s="30">
        <v>0</v>
      </c>
      <c r="K607" s="30">
        <v>4000</v>
      </c>
      <c r="L607" s="30">
        <v>4286.5</v>
      </c>
      <c r="M607" s="30">
        <v>4286.5</v>
      </c>
      <c r="N607" s="30">
        <v>1540.83</v>
      </c>
      <c r="O607" s="30">
        <v>1403.48</v>
      </c>
    </row>
    <row r="608" spans="1:15" x14ac:dyDescent="0.25">
      <c r="A608" s="10" t="str">
        <f>MID(Tabla1[[#This Row],[Org 2]],1,2)</f>
        <v>06</v>
      </c>
      <c r="B608" s="28" t="s">
        <v>39</v>
      </c>
      <c r="C608" s="28" t="s">
        <v>40</v>
      </c>
      <c r="D608" s="11" t="str">
        <f>VLOOKUP(C608,Hoja2!B:C,2,FALSE)</f>
        <v>Políticas de Igualdad e Infancia</v>
      </c>
      <c r="E608" s="12" t="str">
        <f t="shared" si="20"/>
        <v>2</v>
      </c>
      <c r="F608" s="12" t="str">
        <f t="shared" si="21"/>
        <v>22</v>
      </c>
      <c r="G608" s="28" t="s">
        <v>560</v>
      </c>
      <c r="H608" s="29" t="s">
        <v>561</v>
      </c>
      <c r="I608" s="30">
        <v>700</v>
      </c>
      <c r="J608" s="30">
        <v>0</v>
      </c>
      <c r="K608" s="30">
        <v>700</v>
      </c>
      <c r="L608" s="30">
        <v>0</v>
      </c>
      <c r="M608" s="30">
        <v>0</v>
      </c>
      <c r="N608" s="30">
        <v>0</v>
      </c>
      <c r="O608" s="30">
        <v>0</v>
      </c>
    </row>
    <row r="609" spans="1:15" x14ac:dyDescent="0.25">
      <c r="A609" s="10" t="str">
        <f>MID(Tabla1[[#This Row],[Org 2]],1,2)</f>
        <v>06</v>
      </c>
      <c r="B609" s="28" t="s">
        <v>39</v>
      </c>
      <c r="C609" s="28" t="s">
        <v>40</v>
      </c>
      <c r="D609" s="11" t="str">
        <f>VLOOKUP(C609,Hoja2!B:C,2,FALSE)</f>
        <v>Políticas de Igualdad e Infancia</v>
      </c>
      <c r="E609" s="12" t="str">
        <f t="shared" si="20"/>
        <v>2</v>
      </c>
      <c r="F609" s="12" t="str">
        <f t="shared" si="21"/>
        <v>22</v>
      </c>
      <c r="G609" s="28" t="s">
        <v>501</v>
      </c>
      <c r="H609" s="29" t="s">
        <v>502</v>
      </c>
      <c r="I609" s="30">
        <v>6000</v>
      </c>
      <c r="J609" s="30">
        <v>0</v>
      </c>
      <c r="K609" s="30">
        <v>6000</v>
      </c>
      <c r="L609" s="30">
        <v>4000</v>
      </c>
      <c r="M609" s="30">
        <v>4000</v>
      </c>
      <c r="N609" s="30">
        <v>1764.82</v>
      </c>
      <c r="O609" s="30">
        <v>1764.82</v>
      </c>
    </row>
    <row r="610" spans="1:15" x14ac:dyDescent="0.25">
      <c r="A610" s="10" t="str">
        <f>MID(Tabla1[[#This Row],[Org 2]],1,2)</f>
        <v>06</v>
      </c>
      <c r="B610" s="28" t="s">
        <v>39</v>
      </c>
      <c r="C610" s="28" t="s">
        <v>40</v>
      </c>
      <c r="D610" s="11" t="str">
        <f>VLOOKUP(C610,Hoja2!B:C,2,FALSE)</f>
        <v>Políticas de Igualdad e Infancia</v>
      </c>
      <c r="E610" s="12" t="str">
        <f t="shared" si="20"/>
        <v>2</v>
      </c>
      <c r="F610" s="12" t="str">
        <f t="shared" si="21"/>
        <v>22</v>
      </c>
      <c r="G610" s="28" t="s">
        <v>659</v>
      </c>
      <c r="H610" s="29" t="s">
        <v>660</v>
      </c>
      <c r="I610" s="30">
        <v>100000</v>
      </c>
      <c r="J610" s="30">
        <v>79500</v>
      </c>
      <c r="K610" s="30">
        <v>179500</v>
      </c>
      <c r="L610" s="30">
        <v>138932.16</v>
      </c>
      <c r="M610" s="30">
        <v>138932.16</v>
      </c>
      <c r="N610" s="30">
        <v>64752.52</v>
      </c>
      <c r="O610" s="30">
        <v>61434.19</v>
      </c>
    </row>
    <row r="611" spans="1:15" x14ac:dyDescent="0.25">
      <c r="A611" s="10" t="str">
        <f>MID(Tabla1[[#This Row],[Org 2]],1,2)</f>
        <v>06</v>
      </c>
      <c r="B611" s="28" t="s">
        <v>39</v>
      </c>
      <c r="C611" s="28" t="s">
        <v>40</v>
      </c>
      <c r="D611" s="11" t="str">
        <f>VLOOKUP(C611,Hoja2!B:C,2,FALSE)</f>
        <v>Políticas de Igualdad e Infancia</v>
      </c>
      <c r="E611" s="12" t="str">
        <f t="shared" si="20"/>
        <v>2</v>
      </c>
      <c r="F611" s="12" t="str">
        <f t="shared" si="21"/>
        <v>22</v>
      </c>
      <c r="G611" s="28" t="s">
        <v>661</v>
      </c>
      <c r="H611" s="29" t="s">
        <v>662</v>
      </c>
      <c r="I611" s="30">
        <v>60000</v>
      </c>
      <c r="J611" s="30">
        <v>0</v>
      </c>
      <c r="K611" s="30">
        <v>60000</v>
      </c>
      <c r="L611" s="30">
        <v>5480.64</v>
      </c>
      <c r="M611" s="30">
        <v>5480.64</v>
      </c>
      <c r="N611" s="30">
        <v>3184.28</v>
      </c>
      <c r="O611" s="30">
        <v>3184.28</v>
      </c>
    </row>
    <row r="612" spans="1:15" x14ac:dyDescent="0.25">
      <c r="A612" s="10" t="str">
        <f>MID(Tabla1[[#This Row],[Org 2]],1,2)</f>
        <v>06</v>
      </c>
      <c r="B612" s="28" t="s">
        <v>39</v>
      </c>
      <c r="C612" s="28" t="s">
        <v>40</v>
      </c>
      <c r="D612" s="11" t="str">
        <f>VLOOKUP(C612,Hoja2!B:C,2,FALSE)</f>
        <v>Políticas de Igualdad e Infancia</v>
      </c>
      <c r="E612" s="12" t="str">
        <f t="shared" si="20"/>
        <v>2</v>
      </c>
      <c r="F612" s="12" t="str">
        <f t="shared" si="21"/>
        <v>22</v>
      </c>
      <c r="G612" s="28" t="s">
        <v>663</v>
      </c>
      <c r="H612" s="29" t="s">
        <v>664</v>
      </c>
      <c r="I612" s="30">
        <v>65000</v>
      </c>
      <c r="J612" s="30">
        <v>0</v>
      </c>
      <c r="K612" s="30">
        <v>65000</v>
      </c>
      <c r="L612" s="30">
        <v>68517.279999999999</v>
      </c>
      <c r="M612" s="30">
        <v>68517.279999999999</v>
      </c>
      <c r="N612" s="30">
        <v>2169.1</v>
      </c>
      <c r="O612" s="30">
        <v>2169.1</v>
      </c>
    </row>
    <row r="613" spans="1:15" x14ac:dyDescent="0.25">
      <c r="A613" s="10" t="str">
        <f>MID(Tabla1[[#This Row],[Org 2]],1,2)</f>
        <v>06</v>
      </c>
      <c r="B613" s="28" t="s">
        <v>39</v>
      </c>
      <c r="C613" s="28" t="s">
        <v>40</v>
      </c>
      <c r="D613" s="11" t="str">
        <f>VLOOKUP(C613,Hoja2!B:C,2,FALSE)</f>
        <v>Políticas de Igualdad e Infancia</v>
      </c>
      <c r="E613" s="12" t="str">
        <f t="shared" si="20"/>
        <v>2</v>
      </c>
      <c r="F613" s="12" t="str">
        <f t="shared" si="21"/>
        <v>22</v>
      </c>
      <c r="G613" s="28" t="s">
        <v>665</v>
      </c>
      <c r="H613" s="29" t="s">
        <v>666</v>
      </c>
      <c r="I613" s="30">
        <v>90000</v>
      </c>
      <c r="J613" s="30">
        <v>0</v>
      </c>
      <c r="K613" s="30">
        <v>90000</v>
      </c>
      <c r="L613" s="30">
        <v>68125.86</v>
      </c>
      <c r="M613" s="30">
        <v>68125.86</v>
      </c>
      <c r="N613" s="30">
        <v>29048.45</v>
      </c>
      <c r="O613" s="30">
        <v>20620</v>
      </c>
    </row>
    <row r="614" spans="1:15" x14ac:dyDescent="0.25">
      <c r="A614" s="10" t="str">
        <f>MID(Tabla1[[#This Row],[Org 2]],1,2)</f>
        <v>06</v>
      </c>
      <c r="B614" s="28" t="s">
        <v>39</v>
      </c>
      <c r="C614" s="28" t="s">
        <v>40</v>
      </c>
      <c r="D614" s="11" t="str">
        <f>VLOOKUP(C614,Hoja2!B:C,2,FALSE)</f>
        <v>Políticas de Igualdad e Infancia</v>
      </c>
      <c r="E614" s="12" t="str">
        <f t="shared" si="20"/>
        <v>2</v>
      </c>
      <c r="F614" s="12" t="str">
        <f t="shared" si="21"/>
        <v>22</v>
      </c>
      <c r="G614" s="28" t="s">
        <v>667</v>
      </c>
      <c r="H614" s="29" t="s">
        <v>668</v>
      </c>
      <c r="I614" s="30">
        <v>20000</v>
      </c>
      <c r="J614" s="30">
        <v>0</v>
      </c>
      <c r="K614" s="30">
        <v>20000</v>
      </c>
      <c r="L614" s="30">
        <v>0</v>
      </c>
      <c r="M614" s="30">
        <v>0</v>
      </c>
      <c r="N614" s="30">
        <v>0</v>
      </c>
      <c r="O614" s="30">
        <v>0</v>
      </c>
    </row>
    <row r="615" spans="1:15" x14ac:dyDescent="0.25">
      <c r="A615" s="10" t="str">
        <f>MID(Tabla1[[#This Row],[Org 2]],1,2)</f>
        <v>06</v>
      </c>
      <c r="B615" s="28" t="s">
        <v>39</v>
      </c>
      <c r="C615" s="28" t="s">
        <v>40</v>
      </c>
      <c r="D615" s="11" t="str">
        <f>VLOOKUP(C615,Hoja2!B:C,2,FALSE)</f>
        <v>Políticas de Igualdad e Infancia</v>
      </c>
      <c r="E615" s="12" t="str">
        <f t="shared" si="20"/>
        <v>2</v>
      </c>
      <c r="F615" s="12" t="str">
        <f t="shared" si="21"/>
        <v>22</v>
      </c>
      <c r="G615" s="28" t="s">
        <v>451</v>
      </c>
      <c r="H615" s="29" t="s">
        <v>452</v>
      </c>
      <c r="I615" s="30">
        <v>0</v>
      </c>
      <c r="J615" s="30">
        <v>0</v>
      </c>
      <c r="K615" s="30">
        <v>0</v>
      </c>
      <c r="L615" s="30">
        <v>11123.96</v>
      </c>
      <c r="M615" s="30">
        <v>11123.96</v>
      </c>
      <c r="N615" s="30">
        <v>812.21</v>
      </c>
      <c r="O615" s="30">
        <v>812.21</v>
      </c>
    </row>
    <row r="616" spans="1:15" x14ac:dyDescent="0.25">
      <c r="A616" s="10" t="str">
        <f>MID(Tabla1[[#This Row],[Org 2]],1,2)</f>
        <v>06</v>
      </c>
      <c r="B616" s="28" t="s">
        <v>39</v>
      </c>
      <c r="C616" s="28" t="s">
        <v>40</v>
      </c>
      <c r="D616" s="11" t="str">
        <f>VLOOKUP(C616,Hoja2!B:C,2,FALSE)</f>
        <v>Políticas de Igualdad e Infancia</v>
      </c>
      <c r="E616" s="12" t="str">
        <f t="shared" si="20"/>
        <v>2</v>
      </c>
      <c r="F616" s="12" t="str">
        <f t="shared" si="21"/>
        <v>22</v>
      </c>
      <c r="G616" s="28" t="s">
        <v>503</v>
      </c>
      <c r="H616" s="29" t="s">
        <v>504</v>
      </c>
      <c r="I616" s="30">
        <v>6500</v>
      </c>
      <c r="J616" s="30">
        <v>0</v>
      </c>
      <c r="K616" s="30">
        <v>6500</v>
      </c>
      <c r="L616" s="30">
        <v>6165.61</v>
      </c>
      <c r="M616" s="30">
        <v>6165.61</v>
      </c>
      <c r="N616" s="30">
        <v>2055.1999999999998</v>
      </c>
      <c r="O616" s="30">
        <v>2055.1999999999998</v>
      </c>
    </row>
    <row r="617" spans="1:15" x14ac:dyDescent="0.25">
      <c r="A617" s="10" t="str">
        <f>MID(Tabla1[[#This Row],[Org 2]],1,2)</f>
        <v>06</v>
      </c>
      <c r="B617" s="28" t="s">
        <v>39</v>
      </c>
      <c r="C617" s="28" t="s">
        <v>40</v>
      </c>
      <c r="D617" s="11" t="str">
        <f>VLOOKUP(C617,Hoja2!B:C,2,FALSE)</f>
        <v>Políticas de Igualdad e Infancia</v>
      </c>
      <c r="E617" s="12" t="str">
        <f t="shared" si="20"/>
        <v>2</v>
      </c>
      <c r="F617" s="12" t="str">
        <f t="shared" si="21"/>
        <v>22</v>
      </c>
      <c r="G617" s="28" t="s">
        <v>426</v>
      </c>
      <c r="H617" s="29" t="s">
        <v>427</v>
      </c>
      <c r="I617" s="30">
        <v>64500</v>
      </c>
      <c r="J617" s="30">
        <v>0</v>
      </c>
      <c r="K617" s="30">
        <v>64500</v>
      </c>
      <c r="L617" s="30">
        <v>50955.49</v>
      </c>
      <c r="M617" s="30">
        <v>41455.49</v>
      </c>
      <c r="N617" s="30">
        <v>12772.93</v>
      </c>
      <c r="O617" s="30">
        <v>12772.93</v>
      </c>
    </row>
    <row r="618" spans="1:15" x14ac:dyDescent="0.25">
      <c r="A618" s="10" t="str">
        <f>MID(Tabla1[[#This Row],[Org 2]],1,2)</f>
        <v>06</v>
      </c>
      <c r="B618" s="28" t="s">
        <v>39</v>
      </c>
      <c r="C618" s="28" t="s">
        <v>40</v>
      </c>
      <c r="D618" s="11" t="str">
        <f>VLOOKUP(C618,Hoja2!B:C,2,FALSE)</f>
        <v>Políticas de Igualdad e Infancia</v>
      </c>
      <c r="E618" s="12" t="str">
        <f t="shared" si="20"/>
        <v>4</v>
      </c>
      <c r="F618" s="12" t="str">
        <f t="shared" si="21"/>
        <v>48</v>
      </c>
      <c r="G618" s="28" t="s">
        <v>651</v>
      </c>
      <c r="H618" s="29" t="s">
        <v>652</v>
      </c>
      <c r="I618" s="30">
        <v>59300</v>
      </c>
      <c r="J618" s="30">
        <v>0</v>
      </c>
      <c r="K618" s="30">
        <v>59300</v>
      </c>
      <c r="L618" s="30">
        <v>59300</v>
      </c>
      <c r="M618" s="30">
        <v>59300</v>
      </c>
      <c r="N618" s="30">
        <v>59300</v>
      </c>
      <c r="O618" s="30">
        <v>59300</v>
      </c>
    </row>
    <row r="619" spans="1:15" x14ac:dyDescent="0.25">
      <c r="A619" s="10" t="str">
        <f>MID(Tabla1[[#This Row],[Org 2]],1,2)</f>
        <v>06</v>
      </c>
      <c r="B619" s="28" t="s">
        <v>39</v>
      </c>
      <c r="C619" s="28" t="s">
        <v>40</v>
      </c>
      <c r="D619" s="11" t="str">
        <f>VLOOKUP(C619,Hoja2!B:C,2,FALSE)</f>
        <v>Políticas de Igualdad e Infancia</v>
      </c>
      <c r="E619" s="12" t="str">
        <f t="shared" si="20"/>
        <v>4</v>
      </c>
      <c r="F619" s="12" t="str">
        <f t="shared" si="21"/>
        <v>48</v>
      </c>
      <c r="G619" s="28" t="s">
        <v>669</v>
      </c>
      <c r="H619" s="29" t="s">
        <v>670</v>
      </c>
      <c r="I619" s="30">
        <v>13550</v>
      </c>
      <c r="J619" s="30">
        <v>0</v>
      </c>
      <c r="K619" s="30">
        <v>13550</v>
      </c>
      <c r="L619" s="30">
        <v>13550</v>
      </c>
      <c r="M619" s="30">
        <v>13550</v>
      </c>
      <c r="N619" s="30">
        <v>13550</v>
      </c>
      <c r="O619" s="30">
        <v>13550</v>
      </c>
    </row>
    <row r="620" spans="1:15" x14ac:dyDescent="0.25">
      <c r="A620" s="10" t="str">
        <f>MID(Tabla1[[#This Row],[Org 2]],1,2)</f>
        <v>06</v>
      </c>
      <c r="B620" s="28" t="s">
        <v>39</v>
      </c>
      <c r="C620" s="28" t="s">
        <v>40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28" t="s">
        <v>671</v>
      </c>
      <c r="H620" s="29" t="s">
        <v>672</v>
      </c>
      <c r="I620" s="30">
        <v>11350</v>
      </c>
      <c r="J620" s="30">
        <v>0</v>
      </c>
      <c r="K620" s="30">
        <v>11350</v>
      </c>
      <c r="L620" s="30">
        <v>11350</v>
      </c>
      <c r="M620" s="30">
        <v>11350</v>
      </c>
      <c r="N620" s="30">
        <v>11350</v>
      </c>
      <c r="O620" s="30">
        <v>11350</v>
      </c>
    </row>
    <row r="621" spans="1:15" x14ac:dyDescent="0.25">
      <c r="A621" s="10" t="str">
        <f>MID(Tabla1[[#This Row],[Org 2]],1,2)</f>
        <v>06</v>
      </c>
      <c r="B621" s="28" t="s">
        <v>39</v>
      </c>
      <c r="C621" s="28" t="s">
        <v>40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28" t="s">
        <v>673</v>
      </c>
      <c r="H621" s="29" t="s">
        <v>674</v>
      </c>
      <c r="I621" s="30">
        <v>8100</v>
      </c>
      <c r="J621" s="30">
        <v>0</v>
      </c>
      <c r="K621" s="30">
        <v>8100</v>
      </c>
      <c r="L621" s="30">
        <v>8100</v>
      </c>
      <c r="M621" s="30">
        <v>8100</v>
      </c>
      <c r="N621" s="30">
        <v>8100</v>
      </c>
      <c r="O621" s="30">
        <v>8100</v>
      </c>
    </row>
    <row r="622" spans="1:15" x14ac:dyDescent="0.25">
      <c r="A622" s="10" t="str">
        <f>MID(Tabla1[[#This Row],[Org 2]],1,2)</f>
        <v>06</v>
      </c>
      <c r="B622" s="28" t="s">
        <v>39</v>
      </c>
      <c r="C622" s="28" t="s">
        <v>40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28" t="s">
        <v>675</v>
      </c>
      <c r="H622" s="29" t="s">
        <v>676</v>
      </c>
      <c r="I622" s="30">
        <v>6100</v>
      </c>
      <c r="J622" s="30">
        <v>0</v>
      </c>
      <c r="K622" s="30">
        <v>6100</v>
      </c>
      <c r="L622" s="30">
        <v>6100</v>
      </c>
      <c r="M622" s="30">
        <v>6100</v>
      </c>
      <c r="N622" s="30">
        <v>6100</v>
      </c>
      <c r="O622" s="30">
        <v>6100</v>
      </c>
    </row>
    <row r="623" spans="1:15" x14ac:dyDescent="0.25">
      <c r="A623" s="10" t="str">
        <f>MID(Tabla1[[#This Row],[Org 2]],1,2)</f>
        <v>06</v>
      </c>
      <c r="B623" s="28" t="s">
        <v>39</v>
      </c>
      <c r="C623" s="28" t="s">
        <v>40</v>
      </c>
      <c r="D623" s="11" t="str">
        <f>VLOOKUP(C623,Hoja2!B:C,2,FALSE)</f>
        <v>Políticas de Igualdad e Infancia</v>
      </c>
      <c r="E623" s="12" t="str">
        <f t="shared" si="20"/>
        <v>4</v>
      </c>
      <c r="F623" s="12" t="str">
        <f t="shared" si="21"/>
        <v>48</v>
      </c>
      <c r="G623" s="28" t="s">
        <v>677</v>
      </c>
      <c r="H623" s="29" t="s">
        <v>678</v>
      </c>
      <c r="I623" s="30">
        <v>11000</v>
      </c>
      <c r="J623" s="30">
        <v>0</v>
      </c>
      <c r="K623" s="30">
        <v>11000</v>
      </c>
      <c r="L623" s="30">
        <v>11000</v>
      </c>
      <c r="M623" s="30">
        <v>11000</v>
      </c>
      <c r="N623" s="30">
        <v>11000</v>
      </c>
      <c r="O623" s="30">
        <v>11000</v>
      </c>
    </row>
    <row r="624" spans="1:15" x14ac:dyDescent="0.25">
      <c r="A624" s="10" t="str">
        <f>MID(Tabla1[[#This Row],[Org 2]],1,2)</f>
        <v>06</v>
      </c>
      <c r="B624" s="28" t="s">
        <v>39</v>
      </c>
      <c r="C624" s="28" t="s">
        <v>40</v>
      </c>
      <c r="D624" s="11" t="str">
        <f>VLOOKUP(C624,Hoja2!B:C,2,FALSE)</f>
        <v>Políticas de Igualdad e Infancia</v>
      </c>
      <c r="E624" s="12" t="str">
        <f t="shared" si="20"/>
        <v>4</v>
      </c>
      <c r="F624" s="12" t="str">
        <f t="shared" si="21"/>
        <v>48</v>
      </c>
      <c r="G624" s="28" t="s">
        <v>679</v>
      </c>
      <c r="H624" s="29" t="s">
        <v>680</v>
      </c>
      <c r="I624" s="30">
        <v>2500</v>
      </c>
      <c r="J624" s="30">
        <v>0</v>
      </c>
      <c r="K624" s="30">
        <v>2500</v>
      </c>
      <c r="L624" s="30">
        <v>2500</v>
      </c>
      <c r="M624" s="30">
        <v>2500</v>
      </c>
      <c r="N624" s="30">
        <v>2500</v>
      </c>
      <c r="O624" s="30">
        <v>2500</v>
      </c>
    </row>
    <row r="625" spans="1:15" x14ac:dyDescent="0.25">
      <c r="A625" s="10" t="str">
        <f>MID(Tabla1[[#This Row],[Org 2]],1,2)</f>
        <v>06</v>
      </c>
      <c r="B625" s="28" t="s">
        <v>39</v>
      </c>
      <c r="C625" s="28" t="s">
        <v>40</v>
      </c>
      <c r="D625" s="11" t="str">
        <f>VLOOKUP(C625,Hoja2!B:C,2,FALSE)</f>
        <v>Políticas de Igualdad e Infancia</v>
      </c>
      <c r="E625" s="12" t="str">
        <f t="shared" si="20"/>
        <v>4</v>
      </c>
      <c r="F625" s="12" t="str">
        <f t="shared" si="21"/>
        <v>48</v>
      </c>
      <c r="G625" s="28" t="s">
        <v>681</v>
      </c>
      <c r="H625" s="29" t="s">
        <v>682</v>
      </c>
      <c r="I625" s="30">
        <v>6500</v>
      </c>
      <c r="J625" s="30">
        <v>0</v>
      </c>
      <c r="K625" s="30">
        <v>6500</v>
      </c>
      <c r="L625" s="30">
        <v>6500</v>
      </c>
      <c r="M625" s="30">
        <v>6500</v>
      </c>
      <c r="N625" s="30">
        <v>6500</v>
      </c>
      <c r="O625" s="30">
        <v>6500</v>
      </c>
    </row>
    <row r="626" spans="1:15" x14ac:dyDescent="0.25">
      <c r="A626" s="10" t="str">
        <f>MID(Tabla1[[#This Row],[Org 2]],1,2)</f>
        <v>06</v>
      </c>
      <c r="B626" s="28" t="s">
        <v>39</v>
      </c>
      <c r="C626" s="28" t="s">
        <v>40</v>
      </c>
      <c r="D626" s="11" t="str">
        <f>VLOOKUP(C626,Hoja2!B:C,2,FALSE)</f>
        <v>Políticas de Igualdad e Infancia</v>
      </c>
      <c r="E626" s="12" t="str">
        <f t="shared" si="20"/>
        <v>4</v>
      </c>
      <c r="F626" s="12" t="str">
        <f t="shared" si="21"/>
        <v>48</v>
      </c>
      <c r="G626" s="28" t="s">
        <v>683</v>
      </c>
      <c r="H626" s="29" t="s">
        <v>684</v>
      </c>
      <c r="I626" s="30">
        <v>4500</v>
      </c>
      <c r="J626" s="30">
        <v>0</v>
      </c>
      <c r="K626" s="30">
        <v>4500</v>
      </c>
      <c r="L626" s="30">
        <v>4500</v>
      </c>
      <c r="M626" s="30">
        <v>4500</v>
      </c>
      <c r="N626" s="30">
        <v>4500</v>
      </c>
      <c r="O626" s="30">
        <v>4500</v>
      </c>
    </row>
    <row r="627" spans="1:15" x14ac:dyDescent="0.25">
      <c r="A627" s="10" t="str">
        <f>MID(Tabla1[[#This Row],[Org 2]],1,2)</f>
        <v>06</v>
      </c>
      <c r="B627" s="28" t="s">
        <v>39</v>
      </c>
      <c r="C627" s="28" t="s">
        <v>40</v>
      </c>
      <c r="D627" s="11" t="str">
        <f>VLOOKUP(C627,Hoja2!B:C,2,FALSE)</f>
        <v>Políticas de Igualdad e Infancia</v>
      </c>
      <c r="E627" s="12" t="str">
        <f t="shared" si="20"/>
        <v>4</v>
      </c>
      <c r="F627" s="12" t="str">
        <f t="shared" si="21"/>
        <v>48</v>
      </c>
      <c r="G627" s="28" t="s">
        <v>685</v>
      </c>
      <c r="H627" s="29" t="s">
        <v>686</v>
      </c>
      <c r="I627" s="30">
        <v>6000</v>
      </c>
      <c r="J627" s="30">
        <v>0</v>
      </c>
      <c r="K627" s="30">
        <v>6000</v>
      </c>
      <c r="L627" s="30">
        <v>6000</v>
      </c>
      <c r="M627" s="30">
        <v>6000</v>
      </c>
      <c r="N627" s="30">
        <v>6000</v>
      </c>
      <c r="O627" s="30">
        <v>6000</v>
      </c>
    </row>
    <row r="628" spans="1:15" x14ac:dyDescent="0.25">
      <c r="A628" s="10" t="str">
        <f>MID(Tabla1[[#This Row],[Org 2]],1,2)</f>
        <v>06</v>
      </c>
      <c r="B628" s="28" t="s">
        <v>39</v>
      </c>
      <c r="C628" s="28" t="s">
        <v>40</v>
      </c>
      <c r="D628" s="11" t="str">
        <f>VLOOKUP(C628,Hoja2!B:C,2,FALSE)</f>
        <v>Políticas de Igualdad e Infancia</v>
      </c>
      <c r="E628" s="12" t="str">
        <f t="shared" si="20"/>
        <v>4</v>
      </c>
      <c r="F628" s="12" t="str">
        <f t="shared" si="21"/>
        <v>48</v>
      </c>
      <c r="G628" s="28" t="s">
        <v>687</v>
      </c>
      <c r="H628" s="29" t="s">
        <v>688</v>
      </c>
      <c r="I628" s="30">
        <v>4900</v>
      </c>
      <c r="J628" s="30">
        <v>0</v>
      </c>
      <c r="K628" s="30">
        <v>4900</v>
      </c>
      <c r="L628" s="30">
        <v>4900</v>
      </c>
      <c r="M628" s="30">
        <v>4900</v>
      </c>
      <c r="N628" s="30">
        <v>4900</v>
      </c>
      <c r="O628" s="30">
        <v>4900</v>
      </c>
    </row>
    <row r="629" spans="1:15" x14ac:dyDescent="0.25">
      <c r="A629" s="10" t="str">
        <f>MID(Tabla1[[#This Row],[Org 2]],1,2)</f>
        <v>06</v>
      </c>
      <c r="B629" s="28" t="s">
        <v>39</v>
      </c>
      <c r="C629" s="28" t="s">
        <v>40</v>
      </c>
      <c r="D629" s="11" t="str">
        <f>VLOOKUP(C629,Hoja2!B:C,2,FALSE)</f>
        <v>Políticas de Igualdad e Infancia</v>
      </c>
      <c r="E629" s="12" t="str">
        <f t="shared" si="20"/>
        <v>4</v>
      </c>
      <c r="F629" s="12" t="str">
        <f t="shared" si="21"/>
        <v>48</v>
      </c>
      <c r="G629" s="28" t="s">
        <v>689</v>
      </c>
      <c r="H629" s="29" t="s">
        <v>690</v>
      </c>
      <c r="I629" s="30">
        <v>5000</v>
      </c>
      <c r="J629" s="30">
        <v>0</v>
      </c>
      <c r="K629" s="30">
        <v>5000</v>
      </c>
      <c r="L629" s="30">
        <v>5000</v>
      </c>
      <c r="M629" s="30">
        <v>5000</v>
      </c>
      <c r="N629" s="30">
        <v>5000</v>
      </c>
      <c r="O629" s="30">
        <v>5000</v>
      </c>
    </row>
    <row r="630" spans="1:15" x14ac:dyDescent="0.25">
      <c r="A630" s="10" t="str">
        <f>MID(Tabla1[[#This Row],[Org 2]],1,2)</f>
        <v>06</v>
      </c>
      <c r="B630" s="28" t="s">
        <v>39</v>
      </c>
      <c r="C630" s="28" t="s">
        <v>40</v>
      </c>
      <c r="D630" s="11" t="str">
        <f>VLOOKUP(C630,Hoja2!B:C,2,FALSE)</f>
        <v>Políticas de Igualdad e Infancia</v>
      </c>
      <c r="E630" s="12" t="str">
        <f t="shared" si="20"/>
        <v>4</v>
      </c>
      <c r="F630" s="12" t="str">
        <f t="shared" si="21"/>
        <v>48</v>
      </c>
      <c r="G630" s="28" t="s">
        <v>691</v>
      </c>
      <c r="H630" s="29" t="s">
        <v>692</v>
      </c>
      <c r="I630" s="30">
        <v>3000</v>
      </c>
      <c r="J630" s="30">
        <v>0</v>
      </c>
      <c r="K630" s="30">
        <v>3000</v>
      </c>
      <c r="L630" s="30">
        <v>3000</v>
      </c>
      <c r="M630" s="30">
        <v>3000</v>
      </c>
      <c r="N630" s="30">
        <v>3000</v>
      </c>
      <c r="O630" s="30">
        <v>3000</v>
      </c>
    </row>
    <row r="631" spans="1:15" x14ac:dyDescent="0.25">
      <c r="A631" s="10" t="str">
        <f>MID(Tabla1[[#This Row],[Org 2]],1,2)</f>
        <v>06</v>
      </c>
      <c r="B631" s="28" t="s">
        <v>39</v>
      </c>
      <c r="C631" s="28" t="s">
        <v>40</v>
      </c>
      <c r="D631" s="11" t="str">
        <f>VLOOKUP(C631,Hoja2!B:C,2,FALSE)</f>
        <v>Políticas de Igualdad e Infancia</v>
      </c>
      <c r="E631" s="12" t="str">
        <f t="shared" si="20"/>
        <v>4</v>
      </c>
      <c r="F631" s="12" t="str">
        <f t="shared" si="21"/>
        <v>48</v>
      </c>
      <c r="G631" s="28" t="s">
        <v>693</v>
      </c>
      <c r="H631" s="29" t="s">
        <v>694</v>
      </c>
      <c r="I631" s="30">
        <v>3000</v>
      </c>
      <c r="J631" s="30">
        <v>0</v>
      </c>
      <c r="K631" s="30">
        <v>3000</v>
      </c>
      <c r="L631" s="30">
        <v>3000</v>
      </c>
      <c r="M631" s="30">
        <v>3000</v>
      </c>
      <c r="N631" s="30">
        <v>3000</v>
      </c>
      <c r="O631" s="30">
        <v>3000</v>
      </c>
    </row>
    <row r="632" spans="1:15" x14ac:dyDescent="0.25">
      <c r="A632" s="10" t="str">
        <f>MID(Tabla1[[#This Row],[Org 2]],1,2)</f>
        <v>06</v>
      </c>
      <c r="B632" s="28" t="s">
        <v>39</v>
      </c>
      <c r="C632" s="28" t="s">
        <v>40</v>
      </c>
      <c r="D632" s="11" t="str">
        <f>VLOOKUP(C632,Hoja2!B:C,2,FALSE)</f>
        <v>Políticas de Igualdad e Infancia</v>
      </c>
      <c r="E632" s="12" t="str">
        <f t="shared" si="20"/>
        <v>4</v>
      </c>
      <c r="F632" s="12" t="str">
        <f t="shared" si="21"/>
        <v>48</v>
      </c>
      <c r="G632" s="28" t="s">
        <v>695</v>
      </c>
      <c r="H632" s="29" t="s">
        <v>696</v>
      </c>
      <c r="I632" s="30">
        <v>3500</v>
      </c>
      <c r="J632" s="30">
        <v>0</v>
      </c>
      <c r="K632" s="30">
        <v>3500</v>
      </c>
      <c r="L632" s="30">
        <v>3500</v>
      </c>
      <c r="M632" s="30">
        <v>3500</v>
      </c>
      <c r="N632" s="30">
        <v>3500</v>
      </c>
      <c r="O632" s="30">
        <v>0</v>
      </c>
    </row>
    <row r="633" spans="1:15" x14ac:dyDescent="0.25">
      <c r="A633" s="10" t="str">
        <f>MID(Tabla1[[#This Row],[Org 2]],1,2)</f>
        <v>06</v>
      </c>
      <c r="B633" s="28" t="s">
        <v>39</v>
      </c>
      <c r="C633" s="28" t="s">
        <v>40</v>
      </c>
      <c r="D633" s="11" t="str">
        <f>VLOOKUP(C633,Hoja2!B:C,2,FALSE)</f>
        <v>Políticas de Igualdad e Infancia</v>
      </c>
      <c r="E633" s="12" t="str">
        <f t="shared" si="20"/>
        <v>4</v>
      </c>
      <c r="F633" s="12" t="str">
        <f t="shared" si="21"/>
        <v>48</v>
      </c>
      <c r="G633" s="28" t="s">
        <v>697</v>
      </c>
      <c r="H633" s="29" t="s">
        <v>698</v>
      </c>
      <c r="I633" s="30">
        <v>12000</v>
      </c>
      <c r="J633" s="30">
        <v>0</v>
      </c>
      <c r="K633" s="30">
        <v>12000</v>
      </c>
      <c r="L633" s="30">
        <v>12000</v>
      </c>
      <c r="M633" s="30">
        <v>12000</v>
      </c>
      <c r="N633" s="30">
        <v>12000</v>
      </c>
      <c r="O633" s="30">
        <v>12000</v>
      </c>
    </row>
    <row r="634" spans="1:15" x14ac:dyDescent="0.25">
      <c r="A634" s="10" t="str">
        <f>MID(Tabla1[[#This Row],[Org 2]],1,2)</f>
        <v>06</v>
      </c>
      <c r="B634" s="28" t="s">
        <v>39</v>
      </c>
      <c r="C634" s="28" t="s">
        <v>41</v>
      </c>
      <c r="D634" s="11" t="str">
        <f>VLOOKUP(C634,Hoja2!B:C,2,FALSE)</f>
        <v>Dirección del Área de Educación</v>
      </c>
      <c r="E634" s="12" t="str">
        <f t="shared" si="20"/>
        <v>1</v>
      </c>
      <c r="F634" s="12" t="str">
        <f t="shared" si="21"/>
        <v>12</v>
      </c>
      <c r="G634" s="28" t="s">
        <v>414</v>
      </c>
      <c r="H634" s="29" t="s">
        <v>415</v>
      </c>
      <c r="I634" s="30">
        <v>67539</v>
      </c>
      <c r="J634" s="30">
        <v>0</v>
      </c>
      <c r="K634" s="30">
        <v>67539</v>
      </c>
      <c r="L634" s="30">
        <v>67537</v>
      </c>
      <c r="M634" s="30">
        <v>67537</v>
      </c>
      <c r="N634" s="30">
        <v>28548.7</v>
      </c>
      <c r="O634" s="30">
        <v>28548.7</v>
      </c>
    </row>
    <row r="635" spans="1:15" x14ac:dyDescent="0.25">
      <c r="A635" s="10" t="str">
        <f>MID(Tabla1[[#This Row],[Org 2]],1,2)</f>
        <v>06</v>
      </c>
      <c r="B635" s="28" t="s">
        <v>39</v>
      </c>
      <c r="C635" s="28" t="s">
        <v>41</v>
      </c>
      <c r="D635" s="11" t="str">
        <f>VLOOKUP(C635,Hoja2!B:C,2,FALSE)</f>
        <v>Dirección del Área de Educación</v>
      </c>
      <c r="E635" s="12" t="str">
        <f t="shared" si="20"/>
        <v>1</v>
      </c>
      <c r="F635" s="12" t="str">
        <f t="shared" si="21"/>
        <v>12</v>
      </c>
      <c r="G635" s="28" t="s">
        <v>384</v>
      </c>
      <c r="H635" s="29" t="s">
        <v>385</v>
      </c>
      <c r="I635" s="30">
        <v>22743</v>
      </c>
      <c r="J635" s="30">
        <v>0</v>
      </c>
      <c r="K635" s="30">
        <v>22743</v>
      </c>
      <c r="L635" s="30">
        <v>22742</v>
      </c>
      <c r="M635" s="30">
        <v>22742</v>
      </c>
      <c r="N635" s="30">
        <v>11482.74</v>
      </c>
      <c r="O635" s="30">
        <v>11482.74</v>
      </c>
    </row>
    <row r="636" spans="1:15" x14ac:dyDescent="0.25">
      <c r="A636" s="10" t="str">
        <f>MID(Tabla1[[#This Row],[Org 2]],1,2)</f>
        <v>06</v>
      </c>
      <c r="B636" s="28" t="s">
        <v>39</v>
      </c>
      <c r="C636" s="28" t="s">
        <v>41</v>
      </c>
      <c r="D636" s="11" t="str">
        <f>VLOOKUP(C636,Hoja2!B:C,2,FALSE)</f>
        <v>Dirección del Área de Educación</v>
      </c>
      <c r="E636" s="12" t="str">
        <f t="shared" si="20"/>
        <v>1</v>
      </c>
      <c r="F636" s="12" t="str">
        <f t="shared" si="21"/>
        <v>12</v>
      </c>
      <c r="G636" s="28" t="s">
        <v>418</v>
      </c>
      <c r="H636" s="29" t="s">
        <v>419</v>
      </c>
      <c r="I636" s="30">
        <v>9639</v>
      </c>
      <c r="J636" s="30">
        <v>0</v>
      </c>
      <c r="K636" s="30">
        <v>9639</v>
      </c>
      <c r="L636" s="30">
        <v>9637</v>
      </c>
      <c r="M636" s="30">
        <v>9637</v>
      </c>
      <c r="N636" s="30">
        <v>3961.59</v>
      </c>
      <c r="O636" s="30">
        <v>3961.59</v>
      </c>
    </row>
    <row r="637" spans="1:15" x14ac:dyDescent="0.25">
      <c r="A637" s="10" t="str">
        <f>MID(Tabla1[[#This Row],[Org 2]],1,2)</f>
        <v>06</v>
      </c>
      <c r="B637" s="28" t="s">
        <v>39</v>
      </c>
      <c r="C637" s="28" t="s">
        <v>41</v>
      </c>
      <c r="D637" s="11" t="str">
        <f>VLOOKUP(C637,Hoja2!B:C,2,FALSE)</f>
        <v>Dirección del Área de Educación</v>
      </c>
      <c r="E637" s="12" t="str">
        <f t="shared" si="20"/>
        <v>1</v>
      </c>
      <c r="F637" s="12" t="str">
        <f t="shared" si="21"/>
        <v>12</v>
      </c>
      <c r="G637" s="28" t="s">
        <v>386</v>
      </c>
      <c r="H637" s="29" t="s">
        <v>387</v>
      </c>
      <c r="I637" s="30">
        <v>23034</v>
      </c>
      <c r="J637" s="30">
        <v>0</v>
      </c>
      <c r="K637" s="30">
        <v>23034</v>
      </c>
      <c r="L637" s="30">
        <v>23033</v>
      </c>
      <c r="M637" s="30">
        <v>23033</v>
      </c>
      <c r="N637" s="30">
        <v>12147.01</v>
      </c>
      <c r="O637" s="30">
        <v>12147.01</v>
      </c>
    </row>
    <row r="638" spans="1:15" x14ac:dyDescent="0.25">
      <c r="A638" s="10" t="str">
        <f>MID(Tabla1[[#This Row],[Org 2]],1,2)</f>
        <v>06</v>
      </c>
      <c r="B638" s="28" t="s">
        <v>39</v>
      </c>
      <c r="C638" s="28" t="s">
        <v>41</v>
      </c>
      <c r="D638" s="11" t="str">
        <f>VLOOKUP(C638,Hoja2!B:C,2,FALSE)</f>
        <v>Dirección del Área de Educación</v>
      </c>
      <c r="E638" s="12" t="str">
        <f t="shared" si="20"/>
        <v>1</v>
      </c>
      <c r="F638" s="12" t="str">
        <f t="shared" si="21"/>
        <v>12</v>
      </c>
      <c r="G638" s="28" t="s">
        <v>388</v>
      </c>
      <c r="H638" s="29" t="s">
        <v>389</v>
      </c>
      <c r="I638" s="30">
        <v>66819</v>
      </c>
      <c r="J638" s="30">
        <v>0</v>
      </c>
      <c r="K638" s="30">
        <v>66819</v>
      </c>
      <c r="L638" s="30">
        <v>66817</v>
      </c>
      <c r="M638" s="30">
        <v>66817</v>
      </c>
      <c r="N638" s="30">
        <v>30503.919999999998</v>
      </c>
      <c r="O638" s="30">
        <v>30503.919999999998</v>
      </c>
    </row>
    <row r="639" spans="1:15" x14ac:dyDescent="0.25">
      <c r="A639" s="10" t="str">
        <f>MID(Tabla1[[#This Row],[Org 2]],1,2)</f>
        <v>06</v>
      </c>
      <c r="B639" s="28" t="s">
        <v>39</v>
      </c>
      <c r="C639" s="28" t="s">
        <v>41</v>
      </c>
      <c r="D639" s="11" t="str">
        <f>VLOOKUP(C639,Hoja2!B:C,2,FALSE)</f>
        <v>Dirección del Área de Educación</v>
      </c>
      <c r="E639" s="12" t="str">
        <f t="shared" si="20"/>
        <v>1</v>
      </c>
      <c r="F639" s="12" t="str">
        <f t="shared" si="21"/>
        <v>12</v>
      </c>
      <c r="G639" s="28" t="s">
        <v>390</v>
      </c>
      <c r="H639" s="29" t="s">
        <v>391</v>
      </c>
      <c r="I639" s="30">
        <v>164633</v>
      </c>
      <c r="J639" s="30">
        <v>0</v>
      </c>
      <c r="K639" s="30">
        <v>164633</v>
      </c>
      <c r="L639" s="30">
        <v>164632</v>
      </c>
      <c r="M639" s="30">
        <v>164632</v>
      </c>
      <c r="N639" s="30">
        <v>77358.69</v>
      </c>
      <c r="O639" s="30">
        <v>77358.69</v>
      </c>
    </row>
    <row r="640" spans="1:15" x14ac:dyDescent="0.25">
      <c r="A640" s="10" t="str">
        <f>MID(Tabla1[[#This Row],[Org 2]],1,2)</f>
        <v>06</v>
      </c>
      <c r="B640" s="28" t="s">
        <v>39</v>
      </c>
      <c r="C640" s="28" t="s">
        <v>41</v>
      </c>
      <c r="D640" s="11" t="str">
        <f>VLOOKUP(C640,Hoja2!B:C,2,FALSE)</f>
        <v>Dirección del Área de Educación</v>
      </c>
      <c r="E640" s="12" t="str">
        <f t="shared" si="20"/>
        <v>1</v>
      </c>
      <c r="F640" s="12" t="str">
        <f t="shared" si="21"/>
        <v>12</v>
      </c>
      <c r="G640" s="28" t="s">
        <v>392</v>
      </c>
      <c r="H640" s="29" t="s">
        <v>393</v>
      </c>
      <c r="I640" s="30">
        <v>9257</v>
      </c>
      <c r="J640" s="30">
        <v>0</v>
      </c>
      <c r="K640" s="30">
        <v>9257</v>
      </c>
      <c r="L640" s="30">
        <v>9256</v>
      </c>
      <c r="M640" s="30">
        <v>9256</v>
      </c>
      <c r="N640" s="30">
        <v>6896.76</v>
      </c>
      <c r="O640" s="30">
        <v>6896.76</v>
      </c>
    </row>
    <row r="641" spans="1:15" x14ac:dyDescent="0.25">
      <c r="A641" s="10" t="str">
        <f>MID(Tabla1[[#This Row],[Org 2]],1,2)</f>
        <v>06</v>
      </c>
      <c r="B641" s="28" t="s">
        <v>39</v>
      </c>
      <c r="C641" s="28" t="s">
        <v>41</v>
      </c>
      <c r="D641" s="11" t="str">
        <f>VLOOKUP(C641,Hoja2!B:C,2,FALSE)</f>
        <v>Dirección del Área de Educación</v>
      </c>
      <c r="E641" s="12" t="str">
        <f t="shared" ref="E641:E704" si="22">LEFT(G641,1)</f>
        <v>2</v>
      </c>
      <c r="F641" s="12" t="str">
        <f t="shared" ref="F641:F704" si="23">LEFT(G641,2)</f>
        <v>23</v>
      </c>
      <c r="G641" s="28" t="s">
        <v>406</v>
      </c>
      <c r="H641" s="29" t="s">
        <v>407</v>
      </c>
      <c r="I641" s="30">
        <v>1500</v>
      </c>
      <c r="J641" s="30">
        <v>0</v>
      </c>
      <c r="K641" s="30">
        <v>1500</v>
      </c>
      <c r="L641" s="30">
        <v>0</v>
      </c>
      <c r="M641" s="30">
        <v>0</v>
      </c>
      <c r="N641" s="30">
        <v>0</v>
      </c>
      <c r="O641" s="30">
        <v>0</v>
      </c>
    </row>
    <row r="642" spans="1:15" x14ac:dyDescent="0.25">
      <c r="A642" s="10" t="str">
        <f>MID(Tabla1[[#This Row],[Org 2]],1,2)</f>
        <v>06</v>
      </c>
      <c r="B642" s="28" t="s">
        <v>39</v>
      </c>
      <c r="C642" s="28" t="s">
        <v>41</v>
      </c>
      <c r="D642" s="11" t="str">
        <f>VLOOKUP(C642,Hoja2!B:C,2,FALSE)</f>
        <v>Dirección del Área de Educación</v>
      </c>
      <c r="E642" s="12" t="str">
        <f t="shared" si="22"/>
        <v>2</v>
      </c>
      <c r="F642" s="12" t="str">
        <f t="shared" si="23"/>
        <v>23</v>
      </c>
      <c r="G642" s="28" t="s">
        <v>410</v>
      </c>
      <c r="H642" s="29" t="s">
        <v>411</v>
      </c>
      <c r="I642" s="30">
        <v>0</v>
      </c>
      <c r="J642" s="30">
        <v>0</v>
      </c>
      <c r="K642" s="30">
        <v>0</v>
      </c>
      <c r="L642" s="30">
        <v>0</v>
      </c>
      <c r="M642" s="30">
        <v>0</v>
      </c>
      <c r="N642" s="30">
        <v>0</v>
      </c>
      <c r="O642" s="30">
        <v>0</v>
      </c>
    </row>
    <row r="643" spans="1:15" x14ac:dyDescent="0.25">
      <c r="A643" s="10" t="str">
        <f>MID(Tabla1[[#This Row],[Org 2]],1,2)</f>
        <v>06</v>
      </c>
      <c r="B643" s="28" t="s">
        <v>39</v>
      </c>
      <c r="C643" s="28" t="s">
        <v>42</v>
      </c>
      <c r="D643" s="11" t="str">
        <f>VLOOKUP(C643,Hoja2!B:C,2,FALSE)</f>
        <v>Escuelas Infantiles</v>
      </c>
      <c r="E643" s="12" t="str">
        <f t="shared" si="22"/>
        <v>1</v>
      </c>
      <c r="F643" s="12" t="str">
        <f t="shared" si="23"/>
        <v>12</v>
      </c>
      <c r="G643" s="28" t="s">
        <v>414</v>
      </c>
      <c r="H643" s="29" t="s">
        <v>415</v>
      </c>
      <c r="I643" s="30">
        <v>16885</v>
      </c>
      <c r="J643" s="30">
        <v>0</v>
      </c>
      <c r="K643" s="30">
        <v>16885</v>
      </c>
      <c r="L643" s="30">
        <v>16883</v>
      </c>
      <c r="M643" s="30">
        <v>16883</v>
      </c>
      <c r="N643" s="30">
        <v>9042.48</v>
      </c>
      <c r="O643" s="30">
        <v>9042.48</v>
      </c>
    </row>
    <row r="644" spans="1:15" x14ac:dyDescent="0.25">
      <c r="A644" s="10" t="str">
        <f>MID(Tabla1[[#This Row],[Org 2]],1,2)</f>
        <v>06</v>
      </c>
      <c r="B644" s="28" t="s">
        <v>39</v>
      </c>
      <c r="C644" s="28" t="s">
        <v>42</v>
      </c>
      <c r="D644" s="11" t="str">
        <f>VLOOKUP(C644,Hoja2!B:C,2,FALSE)</f>
        <v>Escuelas Infantiles</v>
      </c>
      <c r="E644" s="12" t="str">
        <f t="shared" si="22"/>
        <v>1</v>
      </c>
      <c r="F644" s="12" t="str">
        <f t="shared" si="23"/>
        <v>12</v>
      </c>
      <c r="G644" s="28" t="s">
        <v>416</v>
      </c>
      <c r="H644" s="29" t="s">
        <v>417</v>
      </c>
      <c r="I644" s="30">
        <v>14847</v>
      </c>
      <c r="J644" s="30">
        <v>0</v>
      </c>
      <c r="K644" s="30">
        <v>14847</v>
      </c>
      <c r="L644" s="30">
        <v>14847</v>
      </c>
      <c r="M644" s="30">
        <v>14847</v>
      </c>
      <c r="N644" s="30">
        <v>4899.28</v>
      </c>
      <c r="O644" s="30">
        <v>4899.28</v>
      </c>
    </row>
    <row r="645" spans="1:15" x14ac:dyDescent="0.25">
      <c r="A645" s="10" t="str">
        <f>MID(Tabla1[[#This Row],[Org 2]],1,2)</f>
        <v>06</v>
      </c>
      <c r="B645" s="28" t="s">
        <v>39</v>
      </c>
      <c r="C645" s="28" t="s">
        <v>42</v>
      </c>
      <c r="D645" s="11" t="str">
        <f>VLOOKUP(C645,Hoja2!B:C,2,FALSE)</f>
        <v>Escuelas Infantiles</v>
      </c>
      <c r="E645" s="12" t="str">
        <f t="shared" ref="E645:E646" si="24">LEFT(G645,1)</f>
        <v>1</v>
      </c>
      <c r="F645" s="12" t="str">
        <f t="shared" ref="F645:F646" si="25">LEFT(G645,2)</f>
        <v>12</v>
      </c>
      <c r="G645" s="28" t="s">
        <v>418</v>
      </c>
      <c r="H645" s="29" t="s">
        <v>419</v>
      </c>
      <c r="I645" s="30">
        <v>9639</v>
      </c>
      <c r="J645" s="30">
        <v>0</v>
      </c>
      <c r="K645" s="30">
        <v>9639</v>
      </c>
      <c r="L645" s="30">
        <v>9637</v>
      </c>
      <c r="M645" s="30">
        <v>9637</v>
      </c>
      <c r="N645" s="30">
        <v>4866.5600000000004</v>
      </c>
      <c r="O645" s="30">
        <v>4866.5600000000004</v>
      </c>
    </row>
    <row r="646" spans="1:15" x14ac:dyDescent="0.25">
      <c r="A646" s="10" t="str">
        <f>MID(Tabla1[[#This Row],[Org 2]],1,2)</f>
        <v>06</v>
      </c>
      <c r="B646" s="28" t="s">
        <v>39</v>
      </c>
      <c r="C646" s="28" t="s">
        <v>42</v>
      </c>
      <c r="D646" s="11" t="str">
        <f>VLOOKUP(C646,Hoja2!B:C,2,FALSE)</f>
        <v>Escuelas Infantiles</v>
      </c>
      <c r="E646" s="12" t="str">
        <f t="shared" si="24"/>
        <v>1</v>
      </c>
      <c r="F646" s="12" t="str">
        <f t="shared" si="25"/>
        <v>12</v>
      </c>
      <c r="G646" s="28" t="s">
        <v>386</v>
      </c>
      <c r="H646" s="29" t="s">
        <v>387</v>
      </c>
      <c r="I646" s="30">
        <v>13580</v>
      </c>
      <c r="J646" s="30">
        <v>0</v>
      </c>
      <c r="K646" s="30">
        <v>13580</v>
      </c>
      <c r="L646" s="30">
        <v>13579</v>
      </c>
      <c r="M646" s="30">
        <v>13579</v>
      </c>
      <c r="N646" s="30">
        <v>6327.7</v>
      </c>
      <c r="O646" s="30">
        <v>6327.7</v>
      </c>
    </row>
    <row r="647" spans="1:15" x14ac:dyDescent="0.25">
      <c r="A647" s="10" t="str">
        <f>MID(Tabla1[[#This Row],[Org 2]],1,2)</f>
        <v>06</v>
      </c>
      <c r="B647" s="28" t="s">
        <v>39</v>
      </c>
      <c r="C647" s="28" t="s">
        <v>42</v>
      </c>
      <c r="D647" s="11" t="str">
        <f>VLOOKUP(C647,Hoja2!B:C,2,FALSE)</f>
        <v>Escuelas Infantiles</v>
      </c>
      <c r="E647" s="12" t="str">
        <f t="shared" si="22"/>
        <v>1</v>
      </c>
      <c r="F647" s="12" t="str">
        <f t="shared" si="23"/>
        <v>12</v>
      </c>
      <c r="G647" s="28" t="s">
        <v>388</v>
      </c>
      <c r="H647" s="29" t="s">
        <v>389</v>
      </c>
      <c r="I647" s="30">
        <v>21925</v>
      </c>
      <c r="J647" s="30">
        <v>0</v>
      </c>
      <c r="K647" s="30">
        <v>21925</v>
      </c>
      <c r="L647" s="30">
        <v>21923</v>
      </c>
      <c r="M647" s="30">
        <v>21923</v>
      </c>
      <c r="N647" s="30">
        <v>10043.219999999999</v>
      </c>
      <c r="O647" s="30">
        <v>10043.219999999999</v>
      </c>
    </row>
    <row r="648" spans="1:15" x14ac:dyDescent="0.25">
      <c r="A648" s="10" t="str">
        <f>MID(Tabla1[[#This Row],[Org 2]],1,2)</f>
        <v>06</v>
      </c>
      <c r="B648" s="28" t="s">
        <v>39</v>
      </c>
      <c r="C648" s="28" t="s">
        <v>42</v>
      </c>
      <c r="D648" s="11" t="str">
        <f>VLOOKUP(C648,Hoja2!B:C,2,FALSE)</f>
        <v>Escuelas Infantiles</v>
      </c>
      <c r="E648" s="12" t="str">
        <f t="shared" si="22"/>
        <v>1</v>
      </c>
      <c r="F648" s="12" t="str">
        <f t="shared" si="23"/>
        <v>12</v>
      </c>
      <c r="G648" s="28" t="s">
        <v>390</v>
      </c>
      <c r="H648" s="29" t="s">
        <v>391</v>
      </c>
      <c r="I648" s="30">
        <v>55595</v>
      </c>
      <c r="J648" s="30">
        <v>0</v>
      </c>
      <c r="K648" s="30">
        <v>55595</v>
      </c>
      <c r="L648" s="30">
        <v>55594</v>
      </c>
      <c r="M648" s="30">
        <v>55594</v>
      </c>
      <c r="N648" s="30">
        <v>32122.89</v>
      </c>
      <c r="O648" s="30">
        <v>32122.89</v>
      </c>
    </row>
    <row r="649" spans="1:15" x14ac:dyDescent="0.25">
      <c r="A649" s="10" t="str">
        <f>MID(Tabla1[[#This Row],[Org 2]],1,2)</f>
        <v>06</v>
      </c>
      <c r="B649" s="28" t="s">
        <v>39</v>
      </c>
      <c r="C649" s="28" t="s">
        <v>42</v>
      </c>
      <c r="D649" s="11" t="str">
        <f>VLOOKUP(C649,Hoja2!B:C,2,FALSE)</f>
        <v>Escuelas Infantiles</v>
      </c>
      <c r="E649" s="12" t="str">
        <f t="shared" si="22"/>
        <v>1</v>
      </c>
      <c r="F649" s="12" t="str">
        <f t="shared" si="23"/>
        <v>12</v>
      </c>
      <c r="G649" s="28" t="s">
        <v>392</v>
      </c>
      <c r="H649" s="29" t="s">
        <v>393</v>
      </c>
      <c r="I649" s="30">
        <v>7170</v>
      </c>
      <c r="J649" s="30">
        <v>0</v>
      </c>
      <c r="K649" s="30">
        <v>7170</v>
      </c>
      <c r="L649" s="30">
        <v>7168.06</v>
      </c>
      <c r="M649" s="30">
        <v>7168.06</v>
      </c>
      <c r="N649" s="30">
        <v>3917.17</v>
      </c>
      <c r="O649" s="30">
        <v>3917.17</v>
      </c>
    </row>
    <row r="650" spans="1:15" x14ac:dyDescent="0.25">
      <c r="A650" s="10" t="str">
        <f>MID(Tabla1[[#This Row],[Org 2]],1,2)</f>
        <v>06</v>
      </c>
      <c r="B650" s="28" t="s">
        <v>39</v>
      </c>
      <c r="C650" s="28" t="s">
        <v>42</v>
      </c>
      <c r="D650" s="11" t="str">
        <f>VLOOKUP(C650,Hoja2!B:C,2,FALSE)</f>
        <v>Escuelas Infantiles</v>
      </c>
      <c r="E650" s="12" t="str">
        <f t="shared" si="22"/>
        <v>1</v>
      </c>
      <c r="F650" s="12" t="str">
        <f t="shared" si="23"/>
        <v>13</v>
      </c>
      <c r="G650" s="28" t="s">
        <v>455</v>
      </c>
      <c r="H650" s="29" t="s">
        <v>456</v>
      </c>
      <c r="I650" s="30">
        <v>0</v>
      </c>
      <c r="J650" s="30">
        <v>0</v>
      </c>
      <c r="K650" s="30">
        <v>0</v>
      </c>
      <c r="L650" s="30">
        <v>0</v>
      </c>
      <c r="M650" s="30">
        <v>0</v>
      </c>
      <c r="N650" s="30">
        <v>0</v>
      </c>
      <c r="O650" s="30">
        <v>0</v>
      </c>
    </row>
    <row r="651" spans="1:15" x14ac:dyDescent="0.25">
      <c r="A651" s="10" t="str">
        <f>MID(Tabla1[[#This Row],[Org 2]],1,2)</f>
        <v>06</v>
      </c>
      <c r="B651" s="28" t="s">
        <v>39</v>
      </c>
      <c r="C651" s="28" t="s">
        <v>42</v>
      </c>
      <c r="D651" s="11" t="str">
        <f>VLOOKUP(C651,Hoja2!B:C,2,FALSE)</f>
        <v>Escuelas Infantiles</v>
      </c>
      <c r="E651" s="12" t="str">
        <f t="shared" si="22"/>
        <v>2</v>
      </c>
      <c r="F651" s="12" t="str">
        <f t="shared" si="23"/>
        <v>21</v>
      </c>
      <c r="G651" s="28" t="s">
        <v>499</v>
      </c>
      <c r="H651" s="29" t="s">
        <v>500</v>
      </c>
      <c r="I651" s="30">
        <v>25000</v>
      </c>
      <c r="J651" s="30">
        <v>0</v>
      </c>
      <c r="K651" s="30">
        <v>25000</v>
      </c>
      <c r="L651" s="30">
        <v>15010</v>
      </c>
      <c r="M651" s="30">
        <v>7959.3</v>
      </c>
      <c r="N651" s="30">
        <v>3247.04</v>
      </c>
      <c r="O651" s="30">
        <v>2834.66</v>
      </c>
    </row>
    <row r="652" spans="1:15" x14ac:dyDescent="0.25">
      <c r="A652" s="10" t="str">
        <f>MID(Tabla1[[#This Row],[Org 2]],1,2)</f>
        <v>06</v>
      </c>
      <c r="B652" s="28" t="s">
        <v>39</v>
      </c>
      <c r="C652" s="28" t="s">
        <v>42</v>
      </c>
      <c r="D652" s="11" t="str">
        <f>VLOOKUP(C652,Hoja2!B:C,2,FALSE)</f>
        <v>Escuelas Infantiles</v>
      </c>
      <c r="E652" s="12" t="str">
        <f t="shared" si="22"/>
        <v>2</v>
      </c>
      <c r="F652" s="12" t="str">
        <f t="shared" si="23"/>
        <v>21</v>
      </c>
      <c r="G652" s="28" t="s">
        <v>422</v>
      </c>
      <c r="H652" s="29" t="s">
        <v>423</v>
      </c>
      <c r="I652" s="30">
        <v>36000</v>
      </c>
      <c r="J652" s="30">
        <v>0</v>
      </c>
      <c r="K652" s="30">
        <v>36000</v>
      </c>
      <c r="L652" s="30">
        <v>30319.43</v>
      </c>
      <c r="M652" s="30">
        <v>30319.43</v>
      </c>
      <c r="N652" s="30">
        <v>8565.56</v>
      </c>
      <c r="O652" s="30">
        <v>8463.26</v>
      </c>
    </row>
    <row r="653" spans="1:15" x14ac:dyDescent="0.25">
      <c r="A653" s="10" t="str">
        <f>MID(Tabla1[[#This Row],[Org 2]],1,2)</f>
        <v>06</v>
      </c>
      <c r="B653" s="28" t="s">
        <v>39</v>
      </c>
      <c r="C653" s="28" t="s">
        <v>42</v>
      </c>
      <c r="D653" s="11" t="str">
        <f>VLOOKUP(C653,Hoja2!B:C,2,FALSE)</f>
        <v>Escuelas Infantiles</v>
      </c>
      <c r="E653" s="12" t="str">
        <f t="shared" si="22"/>
        <v>2</v>
      </c>
      <c r="F653" s="12" t="str">
        <f t="shared" si="23"/>
        <v>22</v>
      </c>
      <c r="G653" s="28" t="s">
        <v>453</v>
      </c>
      <c r="H653" s="29" t="s">
        <v>454</v>
      </c>
      <c r="I653" s="30">
        <v>60500</v>
      </c>
      <c r="J653" s="30">
        <v>0</v>
      </c>
      <c r="K653" s="30">
        <v>60500</v>
      </c>
      <c r="L653" s="30">
        <v>55000</v>
      </c>
      <c r="M653" s="30">
        <v>55000</v>
      </c>
      <c r="N653" s="30">
        <v>19277.66</v>
      </c>
      <c r="O653" s="30">
        <v>19277.66</v>
      </c>
    </row>
    <row r="654" spans="1:15" x14ac:dyDescent="0.25">
      <c r="A654" s="10" t="str">
        <f>MID(Tabla1[[#This Row],[Org 2]],1,2)</f>
        <v>06</v>
      </c>
      <c r="B654" s="28" t="s">
        <v>39</v>
      </c>
      <c r="C654" s="28" t="s">
        <v>42</v>
      </c>
      <c r="D654" s="11" t="str">
        <f>VLOOKUP(C654,Hoja2!B:C,2,FALSE)</f>
        <v>Escuelas Infantiles</v>
      </c>
      <c r="E654" s="12" t="str">
        <f t="shared" si="22"/>
        <v>2</v>
      </c>
      <c r="F654" s="12" t="str">
        <f t="shared" si="23"/>
        <v>22</v>
      </c>
      <c r="G654" s="28" t="s">
        <v>560</v>
      </c>
      <c r="H654" s="29" t="s">
        <v>561</v>
      </c>
      <c r="I654" s="30">
        <v>1600</v>
      </c>
      <c r="J654" s="30">
        <v>0</v>
      </c>
      <c r="K654" s="30">
        <v>1600</v>
      </c>
      <c r="L654" s="30">
        <v>0</v>
      </c>
      <c r="M654" s="30">
        <v>0</v>
      </c>
      <c r="N654" s="30">
        <v>0</v>
      </c>
      <c r="O654" s="30">
        <v>0</v>
      </c>
    </row>
    <row r="655" spans="1:15" x14ac:dyDescent="0.25">
      <c r="A655" s="10" t="str">
        <f>MID(Tabla1[[#This Row],[Org 2]],1,2)</f>
        <v>06</v>
      </c>
      <c r="B655" s="28" t="s">
        <v>39</v>
      </c>
      <c r="C655" s="28" t="s">
        <v>42</v>
      </c>
      <c r="D655" s="11" t="str">
        <f>VLOOKUP(C655,Hoja2!B:C,2,FALSE)</f>
        <v>Escuelas Infantiles</v>
      </c>
      <c r="E655" s="12" t="str">
        <f t="shared" si="22"/>
        <v>2</v>
      </c>
      <c r="F655" s="12" t="str">
        <f t="shared" si="23"/>
        <v>22</v>
      </c>
      <c r="G655" s="28" t="s">
        <v>501</v>
      </c>
      <c r="H655" s="29" t="s">
        <v>502</v>
      </c>
      <c r="I655" s="30">
        <v>92000</v>
      </c>
      <c r="J655" s="30">
        <v>0</v>
      </c>
      <c r="K655" s="30">
        <v>92000</v>
      </c>
      <c r="L655" s="30">
        <v>53680</v>
      </c>
      <c r="M655" s="30">
        <v>53680</v>
      </c>
      <c r="N655" s="30">
        <v>45300.21</v>
      </c>
      <c r="O655" s="30">
        <v>42666.99</v>
      </c>
    </row>
    <row r="656" spans="1:15" x14ac:dyDescent="0.25">
      <c r="A656" s="10" t="str">
        <f>MID(Tabla1[[#This Row],[Org 2]],1,2)</f>
        <v>06</v>
      </c>
      <c r="B656" s="28" t="s">
        <v>39</v>
      </c>
      <c r="C656" s="28" t="s">
        <v>42</v>
      </c>
      <c r="D656" s="11" t="str">
        <f>VLOOKUP(C656,Hoja2!B:C,2,FALSE)</f>
        <v>Escuelas Infantiles</v>
      </c>
      <c r="E656" s="12" t="str">
        <f t="shared" si="22"/>
        <v>2</v>
      </c>
      <c r="F656" s="12" t="str">
        <f t="shared" si="23"/>
        <v>22</v>
      </c>
      <c r="G656" s="28" t="s">
        <v>445</v>
      </c>
      <c r="H656" s="29" t="s">
        <v>446</v>
      </c>
      <c r="I656" s="30">
        <v>7000</v>
      </c>
      <c r="J656" s="30">
        <v>0</v>
      </c>
      <c r="K656" s="30">
        <v>7000</v>
      </c>
      <c r="L656" s="30">
        <v>33.82</v>
      </c>
      <c r="M656" s="30">
        <v>33.82</v>
      </c>
      <c r="N656" s="30">
        <v>0</v>
      </c>
      <c r="O656" s="30">
        <v>0</v>
      </c>
    </row>
    <row r="657" spans="1:15" x14ac:dyDescent="0.25">
      <c r="A657" s="10" t="str">
        <f>MID(Tabla1[[#This Row],[Org 2]],1,2)</f>
        <v>06</v>
      </c>
      <c r="B657" s="28" t="s">
        <v>39</v>
      </c>
      <c r="C657" s="28" t="s">
        <v>42</v>
      </c>
      <c r="D657" s="11" t="str">
        <f>VLOOKUP(C657,Hoja2!B:C,2,FALSE)</f>
        <v>Escuelas Infantiles</v>
      </c>
      <c r="E657" s="12" t="str">
        <f t="shared" si="22"/>
        <v>2</v>
      </c>
      <c r="F657" s="12" t="str">
        <f t="shared" si="23"/>
        <v>22</v>
      </c>
      <c r="G657" s="28" t="s">
        <v>447</v>
      </c>
      <c r="H657" s="29" t="s">
        <v>448</v>
      </c>
      <c r="I657" s="30">
        <v>3000</v>
      </c>
      <c r="J657" s="30">
        <v>0</v>
      </c>
      <c r="K657" s="30">
        <v>3000</v>
      </c>
      <c r="L657" s="30">
        <v>1905.75</v>
      </c>
      <c r="M657" s="30">
        <v>1905.75</v>
      </c>
      <c r="N657" s="30">
        <v>1262.51</v>
      </c>
      <c r="O657" s="30">
        <v>1262.51</v>
      </c>
    </row>
    <row r="658" spans="1:15" x14ac:dyDescent="0.25">
      <c r="A658" s="10" t="str">
        <f>MID(Tabla1[[#This Row],[Org 2]],1,2)</f>
        <v>06</v>
      </c>
      <c r="B658" s="28" t="s">
        <v>39</v>
      </c>
      <c r="C658" s="28" t="s">
        <v>42</v>
      </c>
      <c r="D658" s="11" t="str">
        <f>VLOOKUP(C658,Hoja2!B:C,2,FALSE)</f>
        <v>Escuelas Infantiles</v>
      </c>
      <c r="E658" s="12" t="str">
        <f t="shared" si="22"/>
        <v>2</v>
      </c>
      <c r="F658" s="12" t="str">
        <f t="shared" si="23"/>
        <v>22</v>
      </c>
      <c r="G658" s="28" t="s">
        <v>451</v>
      </c>
      <c r="H658" s="29" t="s">
        <v>452</v>
      </c>
      <c r="I658" s="30">
        <v>5000</v>
      </c>
      <c r="J658" s="30">
        <v>0</v>
      </c>
      <c r="K658" s="30">
        <v>5000</v>
      </c>
      <c r="L658" s="30">
        <v>7260</v>
      </c>
      <c r="M658" s="30">
        <v>7260</v>
      </c>
      <c r="N658" s="30">
        <v>0</v>
      </c>
      <c r="O658" s="30">
        <v>0</v>
      </c>
    </row>
    <row r="659" spans="1:15" x14ac:dyDescent="0.25">
      <c r="A659" s="10" t="str">
        <f>MID(Tabla1[[#This Row],[Org 2]],1,2)</f>
        <v>06</v>
      </c>
      <c r="B659" s="28" t="s">
        <v>39</v>
      </c>
      <c r="C659" s="28" t="s">
        <v>42</v>
      </c>
      <c r="D659" s="11" t="str">
        <f>VLOOKUP(C659,Hoja2!B:C,2,FALSE)</f>
        <v>Escuelas Infantiles</v>
      </c>
      <c r="E659" s="12" t="str">
        <f t="shared" si="22"/>
        <v>2</v>
      </c>
      <c r="F659" s="12" t="str">
        <f t="shared" si="23"/>
        <v>22</v>
      </c>
      <c r="G659" s="28" t="s">
        <v>503</v>
      </c>
      <c r="H659" s="29" t="s">
        <v>504</v>
      </c>
      <c r="I659" s="30">
        <v>230000</v>
      </c>
      <c r="J659" s="30">
        <v>0</v>
      </c>
      <c r="K659" s="30">
        <v>230000</v>
      </c>
      <c r="L659" s="30">
        <v>229598.76</v>
      </c>
      <c r="M659" s="30">
        <v>229598.76</v>
      </c>
      <c r="N659" s="30">
        <v>76532.88</v>
      </c>
      <c r="O659" s="30">
        <v>76532.88</v>
      </c>
    </row>
    <row r="660" spans="1:15" x14ac:dyDescent="0.25">
      <c r="A660" s="10" t="str">
        <f>MID(Tabla1[[#This Row],[Org 2]],1,2)</f>
        <v>06</v>
      </c>
      <c r="B660" s="28" t="s">
        <v>39</v>
      </c>
      <c r="C660" s="28" t="s">
        <v>42</v>
      </c>
      <c r="D660" s="11" t="str">
        <f>VLOOKUP(C660,Hoja2!B:C,2,FALSE)</f>
        <v>Escuelas Infantiles</v>
      </c>
      <c r="E660" s="12" t="str">
        <f t="shared" si="22"/>
        <v>2</v>
      </c>
      <c r="F660" s="12" t="str">
        <f t="shared" si="23"/>
        <v>22</v>
      </c>
      <c r="G660" s="28" t="s">
        <v>426</v>
      </c>
      <c r="H660" s="29" t="s">
        <v>427</v>
      </c>
      <c r="I660" s="30">
        <v>3316500</v>
      </c>
      <c r="J660" s="30">
        <v>0</v>
      </c>
      <c r="K660" s="30">
        <v>3316500</v>
      </c>
      <c r="L660" s="30">
        <v>3304143.43</v>
      </c>
      <c r="M660" s="30">
        <v>3304143.43</v>
      </c>
      <c r="N660" s="30">
        <v>1373788.7</v>
      </c>
      <c r="O660" s="30">
        <v>1353839.84</v>
      </c>
    </row>
    <row r="661" spans="1:15" x14ac:dyDescent="0.25">
      <c r="A661" s="10" t="str">
        <f>MID(Tabla1[[#This Row],[Org 2]],1,2)</f>
        <v>06</v>
      </c>
      <c r="B661" s="28" t="s">
        <v>39</v>
      </c>
      <c r="C661" s="28" t="s">
        <v>42</v>
      </c>
      <c r="D661" s="11" t="str">
        <f>VLOOKUP(C661,Hoja2!B:C,2,FALSE)</f>
        <v>Escuelas Infantiles</v>
      </c>
      <c r="E661" s="12" t="str">
        <f t="shared" si="22"/>
        <v>4</v>
      </c>
      <c r="F661" s="12" t="str">
        <f t="shared" si="23"/>
        <v>48</v>
      </c>
      <c r="G661" s="28" t="s">
        <v>699</v>
      </c>
      <c r="H661" s="29" t="s">
        <v>700</v>
      </c>
      <c r="I661" s="30">
        <v>0</v>
      </c>
      <c r="J661" s="30">
        <v>0</v>
      </c>
      <c r="K661" s="30">
        <v>0</v>
      </c>
      <c r="L661" s="30">
        <v>55215.55</v>
      </c>
      <c r="M661" s="30">
        <v>55215.55</v>
      </c>
      <c r="N661" s="30">
        <v>55215.55</v>
      </c>
      <c r="O661" s="30">
        <v>55215.55</v>
      </c>
    </row>
    <row r="662" spans="1:15" x14ac:dyDescent="0.25">
      <c r="A662" s="10" t="str">
        <f>MID(Tabla1[[#This Row],[Org 2]],1,2)</f>
        <v>06</v>
      </c>
      <c r="B662" s="28" t="s">
        <v>39</v>
      </c>
      <c r="C662" s="28" t="s">
        <v>42</v>
      </c>
      <c r="D662" s="11" t="str">
        <f>VLOOKUP(C662,Hoja2!B:C,2,FALSE)</f>
        <v>Escuelas Infantiles</v>
      </c>
      <c r="E662" s="12" t="str">
        <f t="shared" si="22"/>
        <v>4</v>
      </c>
      <c r="F662" s="12" t="str">
        <f t="shared" si="23"/>
        <v>48</v>
      </c>
      <c r="G662" s="28" t="s">
        <v>701</v>
      </c>
      <c r="H662" s="29" t="s">
        <v>702</v>
      </c>
      <c r="I662" s="30">
        <v>0</v>
      </c>
      <c r="J662" s="30">
        <v>55215.55</v>
      </c>
      <c r="K662" s="30">
        <v>55215.55</v>
      </c>
      <c r="L662" s="30">
        <v>0</v>
      </c>
      <c r="M662" s="30">
        <v>0</v>
      </c>
      <c r="N662" s="30">
        <v>0</v>
      </c>
      <c r="O662" s="30">
        <v>0</v>
      </c>
    </row>
    <row r="663" spans="1:15" x14ac:dyDescent="0.25">
      <c r="A663" s="10" t="str">
        <f>MID(Tabla1[[#This Row],[Org 2]],1,2)</f>
        <v>06</v>
      </c>
      <c r="B663" s="28" t="s">
        <v>39</v>
      </c>
      <c r="C663" s="28" t="s">
        <v>42</v>
      </c>
      <c r="D663" s="11" t="str">
        <f>VLOOKUP(C663,Hoja2!B:C,2,FALSE)</f>
        <v>Escuelas Infantiles</v>
      </c>
      <c r="E663" s="12" t="str">
        <f t="shared" si="22"/>
        <v>4</v>
      </c>
      <c r="F663" s="12" t="str">
        <f t="shared" si="23"/>
        <v>48</v>
      </c>
      <c r="G663" s="28" t="s">
        <v>703</v>
      </c>
      <c r="H663" s="29" t="s">
        <v>704</v>
      </c>
      <c r="I663" s="30">
        <v>27930</v>
      </c>
      <c r="J663" s="30">
        <v>-27347.75</v>
      </c>
      <c r="K663" s="30">
        <v>582.25</v>
      </c>
      <c r="L663" s="30">
        <v>0</v>
      </c>
      <c r="M663" s="30">
        <v>0</v>
      </c>
      <c r="N663" s="30">
        <v>0</v>
      </c>
      <c r="O663" s="30">
        <v>0</v>
      </c>
    </row>
    <row r="664" spans="1:15" x14ac:dyDescent="0.25">
      <c r="A664" s="10" t="str">
        <f>MID(Tabla1[[#This Row],[Org 2]],1,2)</f>
        <v>06</v>
      </c>
      <c r="B664" s="28" t="s">
        <v>39</v>
      </c>
      <c r="C664" s="28" t="s">
        <v>42</v>
      </c>
      <c r="D664" s="11" t="str">
        <f>VLOOKUP(C664,Hoja2!B:C,2,FALSE)</f>
        <v>Escuelas Infantiles</v>
      </c>
      <c r="E664" s="12" t="str">
        <f t="shared" si="22"/>
        <v>6</v>
      </c>
      <c r="F664" s="12" t="str">
        <f t="shared" si="23"/>
        <v>62</v>
      </c>
      <c r="G664" s="28" t="s">
        <v>648</v>
      </c>
      <c r="H664" s="29" t="s">
        <v>508</v>
      </c>
      <c r="I664" s="30">
        <v>0</v>
      </c>
      <c r="J664" s="30">
        <v>260675.14</v>
      </c>
      <c r="K664" s="30">
        <v>260675.14</v>
      </c>
      <c r="L664" s="30">
        <v>5733.77</v>
      </c>
      <c r="M664" s="30">
        <v>5733.77</v>
      </c>
      <c r="N664" s="30">
        <v>43.15</v>
      </c>
      <c r="O664" s="30">
        <v>43.15</v>
      </c>
    </row>
    <row r="665" spans="1:15" x14ac:dyDescent="0.25">
      <c r="A665" s="10" t="str">
        <f>MID(Tabla1[[#This Row],[Org 2]],1,2)</f>
        <v>06</v>
      </c>
      <c r="B665" s="28" t="s">
        <v>39</v>
      </c>
      <c r="C665" s="28" t="s">
        <v>42</v>
      </c>
      <c r="D665" s="11" t="str">
        <f>VLOOKUP(C665,Hoja2!B:C,2,FALSE)</f>
        <v>Escuelas Infantiles</v>
      </c>
      <c r="E665" s="12" t="str">
        <f t="shared" si="22"/>
        <v>6</v>
      </c>
      <c r="F665" s="12" t="str">
        <f t="shared" si="23"/>
        <v>63</v>
      </c>
      <c r="G665" s="28" t="s">
        <v>507</v>
      </c>
      <c r="H665" s="29" t="s">
        <v>508</v>
      </c>
      <c r="I665" s="30">
        <v>50000</v>
      </c>
      <c r="J665" s="30">
        <v>48400</v>
      </c>
      <c r="K665" s="30">
        <v>98400</v>
      </c>
      <c r="L665" s="30">
        <v>39893.42</v>
      </c>
      <c r="M665" s="30">
        <v>39893.42</v>
      </c>
      <c r="N665" s="30">
        <v>0</v>
      </c>
      <c r="O665" s="30">
        <v>0</v>
      </c>
    </row>
    <row r="666" spans="1:15" x14ac:dyDescent="0.25">
      <c r="A666" s="10" t="str">
        <f>MID(Tabla1[[#This Row],[Org 2]],1,2)</f>
        <v>06</v>
      </c>
      <c r="B666" s="28" t="s">
        <v>39</v>
      </c>
      <c r="C666" s="28" t="s">
        <v>42</v>
      </c>
      <c r="D666" s="11" t="str">
        <f>VLOOKUP(C666,Hoja2!B:C,2,FALSE)</f>
        <v>Escuelas Infantiles</v>
      </c>
      <c r="E666" s="12" t="str">
        <f t="shared" si="22"/>
        <v>6</v>
      </c>
      <c r="F666" s="12" t="str">
        <f t="shared" si="23"/>
        <v>63</v>
      </c>
      <c r="G666" s="28" t="s">
        <v>574</v>
      </c>
      <c r="H666" s="29" t="s">
        <v>494</v>
      </c>
      <c r="I666" s="30">
        <v>10000</v>
      </c>
      <c r="J666" s="30">
        <v>0</v>
      </c>
      <c r="K666" s="30">
        <v>10000</v>
      </c>
      <c r="L666" s="30">
        <v>0</v>
      </c>
      <c r="M666" s="30">
        <v>0</v>
      </c>
      <c r="N666" s="30">
        <v>0</v>
      </c>
      <c r="O666" s="30">
        <v>0</v>
      </c>
    </row>
    <row r="667" spans="1:15" x14ac:dyDescent="0.25">
      <c r="A667" s="10" t="str">
        <f>MID(Tabla1[[#This Row],[Org 2]],1,2)</f>
        <v>06</v>
      </c>
      <c r="B667" s="28" t="s">
        <v>39</v>
      </c>
      <c r="C667" s="28" t="s">
        <v>134</v>
      </c>
      <c r="D667" s="11" t="str">
        <f>VLOOKUP(C667,Hoja2!B:C,2,FALSE)</f>
        <v>Conservación y Mantenimiento Centros Educación Infantil y Primaria</v>
      </c>
      <c r="E667" s="12" t="str">
        <f t="shared" si="22"/>
        <v>1</v>
      </c>
      <c r="F667" s="12" t="str">
        <f t="shared" si="23"/>
        <v>12</v>
      </c>
      <c r="G667" s="28" t="s">
        <v>414</v>
      </c>
      <c r="H667" s="29" t="s">
        <v>415</v>
      </c>
      <c r="I667" s="30">
        <v>16885</v>
      </c>
      <c r="J667" s="30">
        <v>0</v>
      </c>
      <c r="K667" s="30">
        <v>16885</v>
      </c>
      <c r="L667" s="30">
        <v>16883</v>
      </c>
      <c r="M667" s="30">
        <v>16883</v>
      </c>
      <c r="N667" s="30">
        <v>8524.86</v>
      </c>
      <c r="O667" s="30">
        <v>8524.86</v>
      </c>
    </row>
    <row r="668" spans="1:15" x14ac:dyDescent="0.25">
      <c r="A668" s="10" t="str">
        <f>MID(Tabla1[[#This Row],[Org 2]],1,2)</f>
        <v>06</v>
      </c>
      <c r="B668" s="28" t="s">
        <v>39</v>
      </c>
      <c r="C668" s="28" t="s">
        <v>134</v>
      </c>
      <c r="D668" s="11" t="str">
        <f>VLOOKUP(C668,Hoja2!B:C,2,FALSE)</f>
        <v>Conservación y Mantenimiento Centros Educación Infantil y Primaria</v>
      </c>
      <c r="E668" s="12" t="str">
        <f t="shared" si="22"/>
        <v>1</v>
      </c>
      <c r="F668" s="12" t="str">
        <f t="shared" si="23"/>
        <v>12</v>
      </c>
      <c r="G668" s="28" t="s">
        <v>416</v>
      </c>
      <c r="H668" s="29" t="s">
        <v>417</v>
      </c>
      <c r="I668" s="30">
        <v>29695</v>
      </c>
      <c r="J668" s="30">
        <v>0</v>
      </c>
      <c r="K668" s="30">
        <v>29695</v>
      </c>
      <c r="L668" s="30">
        <v>29693</v>
      </c>
      <c r="M668" s="30">
        <v>29693</v>
      </c>
      <c r="N668" s="30">
        <v>14992.66</v>
      </c>
      <c r="O668" s="30">
        <v>14992.66</v>
      </c>
    </row>
    <row r="669" spans="1:15" x14ac:dyDescent="0.25">
      <c r="A669" s="10" t="str">
        <f>MID(Tabla1[[#This Row],[Org 2]],1,2)</f>
        <v>06</v>
      </c>
      <c r="B669" s="28" t="s">
        <v>39</v>
      </c>
      <c r="C669" s="28" t="s">
        <v>134</v>
      </c>
      <c r="D669" s="11" t="str">
        <f>VLOOKUP(C669,Hoja2!B:C,2,FALSE)</f>
        <v>Conservación y Mantenimiento Centros Educación Infantil y Primaria</v>
      </c>
      <c r="E669" s="12" t="str">
        <f t="shared" si="22"/>
        <v>1</v>
      </c>
      <c r="F669" s="12" t="str">
        <f t="shared" si="23"/>
        <v>12</v>
      </c>
      <c r="G669" s="28" t="s">
        <v>384</v>
      </c>
      <c r="H669" s="29" t="s">
        <v>385</v>
      </c>
      <c r="I669" s="30">
        <v>11372</v>
      </c>
      <c r="J669" s="30">
        <v>0</v>
      </c>
      <c r="K669" s="30">
        <v>11372</v>
      </c>
      <c r="L669" s="30">
        <v>11371</v>
      </c>
      <c r="M669" s="30">
        <v>11371</v>
      </c>
      <c r="N669" s="30">
        <v>5741.37</v>
      </c>
      <c r="O669" s="30">
        <v>5741.37</v>
      </c>
    </row>
    <row r="670" spans="1:15" x14ac:dyDescent="0.25">
      <c r="A670" s="10" t="str">
        <f>MID(Tabla1[[#This Row],[Org 2]],1,2)</f>
        <v>06</v>
      </c>
      <c r="B670" s="28" t="s">
        <v>39</v>
      </c>
      <c r="C670" s="28" t="s">
        <v>134</v>
      </c>
      <c r="D670" s="11" t="str">
        <f>VLOOKUP(C670,Hoja2!B:C,2,FALSE)</f>
        <v>Conservación y Mantenimiento Centros Educación Infantil y Primaria</v>
      </c>
      <c r="E670" s="12" t="str">
        <f t="shared" si="22"/>
        <v>1</v>
      </c>
      <c r="F670" s="12" t="str">
        <f t="shared" si="23"/>
        <v>12</v>
      </c>
      <c r="G670" s="28" t="s">
        <v>418</v>
      </c>
      <c r="H670" s="29" t="s">
        <v>419</v>
      </c>
      <c r="I670" s="30">
        <v>28916</v>
      </c>
      <c r="J670" s="30">
        <v>0</v>
      </c>
      <c r="K670" s="30">
        <v>28916</v>
      </c>
      <c r="L670" s="30">
        <v>28916</v>
      </c>
      <c r="M670" s="30">
        <v>28916</v>
      </c>
      <c r="N670" s="30">
        <v>14599.68</v>
      </c>
      <c r="O670" s="30">
        <v>14599.68</v>
      </c>
    </row>
    <row r="671" spans="1:15" x14ac:dyDescent="0.25">
      <c r="A671" s="10" t="str">
        <f>MID(Tabla1[[#This Row],[Org 2]],1,2)</f>
        <v>06</v>
      </c>
      <c r="B671" s="28" t="s">
        <v>39</v>
      </c>
      <c r="C671" s="28" t="s">
        <v>134</v>
      </c>
      <c r="D671" s="11" t="str">
        <f>VLOOKUP(C671,Hoja2!B:C,2,FALSE)</f>
        <v>Conservación y Mantenimiento Centros Educación Infantil y Primaria</v>
      </c>
      <c r="E671" s="12" t="str">
        <f t="shared" si="22"/>
        <v>1</v>
      </c>
      <c r="F671" s="12" t="str">
        <f t="shared" si="23"/>
        <v>12</v>
      </c>
      <c r="G671" s="28" t="s">
        <v>386</v>
      </c>
      <c r="H671" s="29" t="s">
        <v>387</v>
      </c>
      <c r="I671" s="30">
        <v>16205</v>
      </c>
      <c r="J671" s="30">
        <v>0</v>
      </c>
      <c r="K671" s="30">
        <v>16205</v>
      </c>
      <c r="L671" s="30">
        <v>16204</v>
      </c>
      <c r="M671" s="30">
        <v>16204</v>
      </c>
      <c r="N671" s="30">
        <v>8411.6</v>
      </c>
      <c r="O671" s="30">
        <v>8411.6</v>
      </c>
    </row>
    <row r="672" spans="1:15" x14ac:dyDescent="0.25">
      <c r="A672" s="10" t="str">
        <f>MID(Tabla1[[#This Row],[Org 2]],1,2)</f>
        <v>06</v>
      </c>
      <c r="B672" s="28" t="s">
        <v>39</v>
      </c>
      <c r="C672" s="28" t="s">
        <v>134</v>
      </c>
      <c r="D672" s="11" t="str">
        <f>VLOOKUP(C672,Hoja2!B:C,2,FALSE)</f>
        <v>Conservación y Mantenimiento Centros Educación Infantil y Primaria</v>
      </c>
      <c r="E672" s="12" t="str">
        <f t="shared" si="22"/>
        <v>1</v>
      </c>
      <c r="F672" s="12" t="str">
        <f t="shared" si="23"/>
        <v>12</v>
      </c>
      <c r="G672" s="28" t="s">
        <v>388</v>
      </c>
      <c r="H672" s="29" t="s">
        <v>389</v>
      </c>
      <c r="I672" s="30">
        <v>50974</v>
      </c>
      <c r="J672" s="30">
        <v>0</v>
      </c>
      <c r="K672" s="30">
        <v>50974</v>
      </c>
      <c r="L672" s="30">
        <v>50972</v>
      </c>
      <c r="M672" s="30">
        <v>50972</v>
      </c>
      <c r="N672" s="30">
        <v>25736.13</v>
      </c>
      <c r="O672" s="30">
        <v>25736.13</v>
      </c>
    </row>
    <row r="673" spans="1:15" x14ac:dyDescent="0.25">
      <c r="A673" s="10" t="str">
        <f>MID(Tabla1[[#This Row],[Org 2]],1,2)</f>
        <v>06</v>
      </c>
      <c r="B673" s="28" t="s">
        <v>39</v>
      </c>
      <c r="C673" s="28" t="s">
        <v>134</v>
      </c>
      <c r="D673" s="11" t="str">
        <f>VLOOKUP(C673,Hoja2!B:C,2,FALSE)</f>
        <v>Conservación y Mantenimiento Centros Educación Infantil y Primaria</v>
      </c>
      <c r="E673" s="12" t="str">
        <f t="shared" si="22"/>
        <v>1</v>
      </c>
      <c r="F673" s="12" t="str">
        <f t="shared" si="23"/>
        <v>12</v>
      </c>
      <c r="G673" s="28" t="s">
        <v>390</v>
      </c>
      <c r="H673" s="29" t="s">
        <v>391</v>
      </c>
      <c r="I673" s="30">
        <v>124387</v>
      </c>
      <c r="J673" s="30">
        <v>0</v>
      </c>
      <c r="K673" s="30">
        <v>124387</v>
      </c>
      <c r="L673" s="30">
        <v>124386</v>
      </c>
      <c r="M673" s="30">
        <v>124386</v>
      </c>
      <c r="N673" s="30">
        <v>62801.83</v>
      </c>
      <c r="O673" s="30">
        <v>62801.83</v>
      </c>
    </row>
    <row r="674" spans="1:15" x14ac:dyDescent="0.25">
      <c r="A674" s="10" t="str">
        <f>MID(Tabla1[[#This Row],[Org 2]],1,2)</f>
        <v>06</v>
      </c>
      <c r="B674" s="28" t="s">
        <v>39</v>
      </c>
      <c r="C674" s="28" t="s">
        <v>134</v>
      </c>
      <c r="D674" s="11" t="str">
        <f>VLOOKUP(C674,Hoja2!B:C,2,FALSE)</f>
        <v>Conservación y Mantenimiento Centros Educación Infantil y Primaria</v>
      </c>
      <c r="E674" s="12" t="str">
        <f t="shared" si="22"/>
        <v>1</v>
      </c>
      <c r="F674" s="12" t="str">
        <f t="shared" si="23"/>
        <v>12</v>
      </c>
      <c r="G674" s="28" t="s">
        <v>392</v>
      </c>
      <c r="H674" s="29" t="s">
        <v>393</v>
      </c>
      <c r="I674" s="30">
        <v>9699</v>
      </c>
      <c r="J674" s="30">
        <v>0</v>
      </c>
      <c r="K674" s="30">
        <v>9699</v>
      </c>
      <c r="L674" s="30">
        <v>9649.07</v>
      </c>
      <c r="M674" s="30">
        <v>9649.07</v>
      </c>
      <c r="N674" s="30">
        <v>5795.87</v>
      </c>
      <c r="O674" s="30">
        <v>5795.87</v>
      </c>
    </row>
    <row r="675" spans="1:15" x14ac:dyDescent="0.25">
      <c r="A675" s="10" t="str">
        <f>MID(Tabla1[[#This Row],[Org 2]],1,2)</f>
        <v>06</v>
      </c>
      <c r="B675" s="28" t="s">
        <v>39</v>
      </c>
      <c r="C675" s="28" t="s">
        <v>134</v>
      </c>
      <c r="D675" s="11" t="str">
        <f>VLOOKUP(C675,Hoja2!B:C,2,FALSE)</f>
        <v>Conservación y Mantenimiento Centros Educación Infantil y Primaria</v>
      </c>
      <c r="E675" s="12" t="str">
        <f t="shared" si="22"/>
        <v>1</v>
      </c>
      <c r="F675" s="12" t="str">
        <f t="shared" si="23"/>
        <v>13</v>
      </c>
      <c r="G675" s="28" t="s">
        <v>430</v>
      </c>
      <c r="H675" s="29" t="s">
        <v>381</v>
      </c>
      <c r="I675" s="30">
        <v>852484</v>
      </c>
      <c r="J675" s="30">
        <v>0</v>
      </c>
      <c r="K675" s="30">
        <v>852484</v>
      </c>
      <c r="L675" s="30">
        <v>737713</v>
      </c>
      <c r="M675" s="30">
        <v>737713</v>
      </c>
      <c r="N675" s="30">
        <v>400748.12</v>
      </c>
      <c r="O675" s="30">
        <v>400748.12</v>
      </c>
    </row>
    <row r="676" spans="1:15" x14ac:dyDescent="0.25">
      <c r="A676" s="10" t="str">
        <f>MID(Tabla1[[#This Row],[Org 2]],1,2)</f>
        <v>06</v>
      </c>
      <c r="B676" s="28" t="s">
        <v>39</v>
      </c>
      <c r="C676" s="28" t="s">
        <v>134</v>
      </c>
      <c r="D676" s="11" t="str">
        <f>VLOOKUP(C676,Hoja2!B:C,2,FALSE)</f>
        <v>Conservación y Mantenimiento Centros Educación Infantil y Primaria</v>
      </c>
      <c r="E676" s="12" t="str">
        <f t="shared" si="22"/>
        <v>1</v>
      </c>
      <c r="F676" s="12" t="str">
        <f t="shared" si="23"/>
        <v>13</v>
      </c>
      <c r="G676" s="28" t="s">
        <v>433</v>
      </c>
      <c r="H676" s="29" t="s">
        <v>434</v>
      </c>
      <c r="I676" s="30">
        <v>719945</v>
      </c>
      <c r="J676" s="30">
        <v>0</v>
      </c>
      <c r="K676" s="30">
        <v>719945</v>
      </c>
      <c r="L676" s="30">
        <v>629126.22</v>
      </c>
      <c r="M676" s="30">
        <v>629126.22</v>
      </c>
      <c r="N676" s="30">
        <v>396616.18</v>
      </c>
      <c r="O676" s="30">
        <v>396616.18</v>
      </c>
    </row>
    <row r="677" spans="1:15" x14ac:dyDescent="0.25">
      <c r="A677" s="10" t="str">
        <f>MID(Tabla1[[#This Row],[Org 2]],1,2)</f>
        <v>06</v>
      </c>
      <c r="B677" s="28" t="s">
        <v>39</v>
      </c>
      <c r="C677" s="28" t="s">
        <v>134</v>
      </c>
      <c r="D677" s="11" t="str">
        <f>VLOOKUP(C677,Hoja2!B:C,2,FALSE)</f>
        <v>Conservación y Mantenimiento Centros Educación Infantil y Primaria</v>
      </c>
      <c r="E677" s="12" t="str">
        <f t="shared" si="22"/>
        <v>1</v>
      </c>
      <c r="F677" s="12" t="str">
        <f t="shared" si="23"/>
        <v>13</v>
      </c>
      <c r="G677" s="28" t="s">
        <v>455</v>
      </c>
      <c r="H677" s="29" t="s">
        <v>456</v>
      </c>
      <c r="I677" s="30">
        <v>0</v>
      </c>
      <c r="J677" s="30">
        <v>0</v>
      </c>
      <c r="K677" s="30">
        <v>0</v>
      </c>
      <c r="L677" s="30">
        <v>38437</v>
      </c>
      <c r="M677" s="30">
        <v>38437</v>
      </c>
      <c r="N677" s="30">
        <v>13882.14</v>
      </c>
      <c r="O677" s="30">
        <v>13882.14</v>
      </c>
    </row>
    <row r="678" spans="1:15" x14ac:dyDescent="0.25">
      <c r="A678" s="10" t="str">
        <f>MID(Tabla1[[#This Row],[Org 2]],1,2)</f>
        <v>06</v>
      </c>
      <c r="B678" s="28" t="s">
        <v>39</v>
      </c>
      <c r="C678" s="28" t="s">
        <v>134</v>
      </c>
      <c r="D678" s="11" t="str">
        <f>VLOOKUP(C678,Hoja2!B:C,2,FALSE)</f>
        <v>Conservación y Mantenimiento Centros Educación Infantil y Primaria</v>
      </c>
      <c r="E678" s="12" t="str">
        <f t="shared" si="22"/>
        <v>2</v>
      </c>
      <c r="F678" s="12" t="str">
        <f t="shared" si="23"/>
        <v>21</v>
      </c>
      <c r="G678" s="28" t="s">
        <v>499</v>
      </c>
      <c r="H678" s="29" t="s">
        <v>500</v>
      </c>
      <c r="I678" s="30">
        <v>350000</v>
      </c>
      <c r="J678" s="30">
        <v>0</v>
      </c>
      <c r="K678" s="30">
        <v>350000</v>
      </c>
      <c r="L678" s="30">
        <v>207460.08</v>
      </c>
      <c r="M678" s="30">
        <v>143103.45000000001</v>
      </c>
      <c r="N678" s="30">
        <v>97067.8</v>
      </c>
      <c r="O678" s="30">
        <v>96260.58</v>
      </c>
    </row>
    <row r="679" spans="1:15" x14ac:dyDescent="0.25">
      <c r="A679" s="10" t="str">
        <f>MID(Tabla1[[#This Row],[Org 2]],1,2)</f>
        <v>06</v>
      </c>
      <c r="B679" s="28" t="s">
        <v>39</v>
      </c>
      <c r="C679" s="28" t="s">
        <v>134</v>
      </c>
      <c r="D679" s="11" t="str">
        <f>VLOOKUP(C679,Hoja2!B:C,2,FALSE)</f>
        <v>Conservación y Mantenimiento Centros Educación Infantil y Primaria</v>
      </c>
      <c r="E679" s="12" t="str">
        <f t="shared" si="22"/>
        <v>2</v>
      </c>
      <c r="F679" s="12" t="str">
        <f t="shared" si="23"/>
        <v>21</v>
      </c>
      <c r="G679" s="28" t="s">
        <v>422</v>
      </c>
      <c r="H679" s="29" t="s">
        <v>423</v>
      </c>
      <c r="I679" s="30">
        <v>183800</v>
      </c>
      <c r="J679" s="30">
        <v>0</v>
      </c>
      <c r="K679" s="30">
        <v>183800</v>
      </c>
      <c r="L679" s="30">
        <v>191081.75</v>
      </c>
      <c r="M679" s="30">
        <v>191081.75</v>
      </c>
      <c r="N679" s="30">
        <v>68767.850000000006</v>
      </c>
      <c r="O679" s="30">
        <v>67602.039999999994</v>
      </c>
    </row>
    <row r="680" spans="1:15" x14ac:dyDescent="0.25">
      <c r="A680" s="10" t="str">
        <f>MID(Tabla1[[#This Row],[Org 2]],1,2)</f>
        <v>06</v>
      </c>
      <c r="B680" s="28" t="s">
        <v>39</v>
      </c>
      <c r="C680" s="28" t="s">
        <v>134</v>
      </c>
      <c r="D680" s="11" t="str">
        <f>VLOOKUP(C680,Hoja2!B:C,2,FALSE)</f>
        <v>Conservación y Mantenimiento Centros Educación Infantil y Primaria</v>
      </c>
      <c r="E680" s="12" t="str">
        <f t="shared" si="22"/>
        <v>2</v>
      </c>
      <c r="F680" s="12" t="str">
        <f t="shared" si="23"/>
        <v>22</v>
      </c>
      <c r="G680" s="28" t="s">
        <v>453</v>
      </c>
      <c r="H680" s="29" t="s">
        <v>454</v>
      </c>
      <c r="I680" s="30">
        <v>460000</v>
      </c>
      <c r="J680" s="30">
        <v>0</v>
      </c>
      <c r="K680" s="30">
        <v>460000</v>
      </c>
      <c r="L680" s="30">
        <v>460000</v>
      </c>
      <c r="M680" s="30">
        <v>460000</v>
      </c>
      <c r="N680" s="30">
        <v>176087.84</v>
      </c>
      <c r="O680" s="30">
        <v>176087.84</v>
      </c>
    </row>
    <row r="681" spans="1:15" x14ac:dyDescent="0.25">
      <c r="A681" s="10" t="str">
        <f>MID(Tabla1[[#This Row],[Org 2]],1,2)</f>
        <v>06</v>
      </c>
      <c r="B681" s="28" t="s">
        <v>39</v>
      </c>
      <c r="C681" s="28" t="s">
        <v>134</v>
      </c>
      <c r="D681" s="11" t="str">
        <f>VLOOKUP(C681,Hoja2!B:C,2,FALSE)</f>
        <v>Conservación y Mantenimiento Centros Educación Infantil y Primaria</v>
      </c>
      <c r="E681" s="12" t="str">
        <f t="shared" si="22"/>
        <v>2</v>
      </c>
      <c r="F681" s="12" t="str">
        <f t="shared" si="23"/>
        <v>22</v>
      </c>
      <c r="G681" s="28" t="s">
        <v>560</v>
      </c>
      <c r="H681" s="29" t="s">
        <v>561</v>
      </c>
      <c r="I681" s="30">
        <v>18000</v>
      </c>
      <c r="J681" s="30">
        <v>0</v>
      </c>
      <c r="K681" s="30">
        <v>18000</v>
      </c>
      <c r="L681" s="30">
        <v>17532.810000000001</v>
      </c>
      <c r="M681" s="30">
        <v>17532.810000000001</v>
      </c>
      <c r="N681" s="30">
        <v>17532.810000000001</v>
      </c>
      <c r="O681" s="30">
        <v>17532.810000000001</v>
      </c>
    </row>
    <row r="682" spans="1:15" x14ac:dyDescent="0.25">
      <c r="A682" s="10" t="str">
        <f>MID(Tabla1[[#This Row],[Org 2]],1,2)</f>
        <v>06</v>
      </c>
      <c r="B682" s="28" t="s">
        <v>39</v>
      </c>
      <c r="C682" s="28" t="s">
        <v>134</v>
      </c>
      <c r="D682" s="11" t="str">
        <f>VLOOKUP(C682,Hoja2!B:C,2,FALSE)</f>
        <v>Conservación y Mantenimiento Centros Educación Infantil y Primaria</v>
      </c>
      <c r="E682" s="12" t="str">
        <f t="shared" si="22"/>
        <v>2</v>
      </c>
      <c r="F682" s="12" t="str">
        <f t="shared" si="23"/>
        <v>22</v>
      </c>
      <c r="G682" s="28" t="s">
        <v>501</v>
      </c>
      <c r="H682" s="29" t="s">
        <v>502</v>
      </c>
      <c r="I682" s="30">
        <v>806500</v>
      </c>
      <c r="J682" s="30">
        <v>0</v>
      </c>
      <c r="K682" s="30">
        <v>806500</v>
      </c>
      <c r="L682" s="30">
        <v>525850</v>
      </c>
      <c r="M682" s="30">
        <v>525850</v>
      </c>
      <c r="N682" s="30">
        <v>406938.33</v>
      </c>
      <c r="O682" s="30">
        <v>394321.78</v>
      </c>
    </row>
    <row r="683" spans="1:15" x14ac:dyDescent="0.25">
      <c r="A683" s="10" t="str">
        <f>MID(Tabla1[[#This Row],[Org 2]],1,2)</f>
        <v>06</v>
      </c>
      <c r="B683" s="28" t="s">
        <v>39</v>
      </c>
      <c r="C683" s="28" t="s">
        <v>134</v>
      </c>
      <c r="D683" s="11" t="str">
        <f>VLOOKUP(C683,Hoja2!B:C,2,FALSE)</f>
        <v>Conservación y Mantenimiento Centros Educación Infantil y Primaria</v>
      </c>
      <c r="E683" s="12" t="str">
        <f t="shared" si="22"/>
        <v>2</v>
      </c>
      <c r="F683" s="12" t="str">
        <f t="shared" si="23"/>
        <v>22</v>
      </c>
      <c r="G683" s="28" t="s">
        <v>439</v>
      </c>
      <c r="H683" s="29" t="s">
        <v>440</v>
      </c>
      <c r="I683" s="30">
        <v>0</v>
      </c>
      <c r="J683" s="30">
        <v>0</v>
      </c>
      <c r="K683" s="30">
        <v>0</v>
      </c>
      <c r="L683" s="30">
        <v>3150</v>
      </c>
      <c r="M683" s="30">
        <v>3150</v>
      </c>
      <c r="N683" s="30">
        <v>2173.5</v>
      </c>
      <c r="O683" s="30">
        <v>2173.5</v>
      </c>
    </row>
    <row r="684" spans="1:15" x14ac:dyDescent="0.25">
      <c r="A684" s="10" t="str">
        <f>MID(Tabla1[[#This Row],[Org 2]],1,2)</f>
        <v>06</v>
      </c>
      <c r="B684" s="28" t="s">
        <v>39</v>
      </c>
      <c r="C684" s="28" t="s">
        <v>134</v>
      </c>
      <c r="D684" s="11" t="str">
        <f>VLOOKUP(C684,Hoja2!B:C,2,FALSE)</f>
        <v>Conservación y Mantenimiento Centros Educación Infantil y Primaria</v>
      </c>
      <c r="E684" s="12" t="str">
        <f t="shared" si="22"/>
        <v>2</v>
      </c>
      <c r="F684" s="12" t="str">
        <f t="shared" si="23"/>
        <v>22</v>
      </c>
      <c r="G684" s="28" t="s">
        <v>441</v>
      </c>
      <c r="H684" s="29" t="s">
        <v>442</v>
      </c>
      <c r="I684" s="30">
        <v>6000</v>
      </c>
      <c r="J684" s="30">
        <v>0</v>
      </c>
      <c r="K684" s="30">
        <v>6000</v>
      </c>
      <c r="L684" s="30">
        <v>2121.75</v>
      </c>
      <c r="M684" s="30">
        <v>2121.75</v>
      </c>
      <c r="N684" s="30">
        <v>0</v>
      </c>
      <c r="O684" s="30">
        <v>0</v>
      </c>
    </row>
    <row r="685" spans="1:15" x14ac:dyDescent="0.25">
      <c r="A685" s="10" t="str">
        <f>MID(Tabla1[[#This Row],[Org 2]],1,2)</f>
        <v>06</v>
      </c>
      <c r="B685" s="28" t="s">
        <v>39</v>
      </c>
      <c r="C685" s="28" t="s">
        <v>134</v>
      </c>
      <c r="D685" s="11" t="str">
        <f>VLOOKUP(C685,Hoja2!B:C,2,FALSE)</f>
        <v>Conservación y Mantenimiento Centros Educación Infantil y Primaria</v>
      </c>
      <c r="E685" s="12" t="str">
        <f t="shared" si="22"/>
        <v>2</v>
      </c>
      <c r="F685" s="12" t="str">
        <f t="shared" si="23"/>
        <v>22</v>
      </c>
      <c r="G685" s="28" t="s">
        <v>503</v>
      </c>
      <c r="H685" s="29" t="s">
        <v>504</v>
      </c>
      <c r="I685" s="30">
        <v>1830000</v>
      </c>
      <c r="J685" s="30">
        <v>0</v>
      </c>
      <c r="K685" s="30">
        <v>1830000</v>
      </c>
      <c r="L685" s="30">
        <v>1832034.94</v>
      </c>
      <c r="M685" s="30">
        <v>1832034.94</v>
      </c>
      <c r="N685" s="30">
        <v>762452.45</v>
      </c>
      <c r="O685" s="30">
        <v>762452.45</v>
      </c>
    </row>
    <row r="686" spans="1:15" x14ac:dyDescent="0.25">
      <c r="A686" s="10" t="str">
        <f>MID(Tabla1[[#This Row],[Org 2]],1,2)</f>
        <v>06</v>
      </c>
      <c r="B686" s="28" t="s">
        <v>39</v>
      </c>
      <c r="C686" s="28" t="s">
        <v>134</v>
      </c>
      <c r="D686" s="11" t="str">
        <f>VLOOKUP(C686,Hoja2!B:C,2,FALSE)</f>
        <v>Conservación y Mantenimiento Centros Educación Infantil y Primaria</v>
      </c>
      <c r="E686" s="12" t="str">
        <f t="shared" si="22"/>
        <v>2</v>
      </c>
      <c r="F686" s="12" t="str">
        <f t="shared" si="23"/>
        <v>22</v>
      </c>
      <c r="G686" s="28" t="s">
        <v>459</v>
      </c>
      <c r="H686" s="29" t="s">
        <v>460</v>
      </c>
      <c r="I686" s="30">
        <v>5000</v>
      </c>
      <c r="J686" s="30">
        <v>0</v>
      </c>
      <c r="K686" s="30">
        <v>5000</v>
      </c>
      <c r="L686" s="30">
        <v>3574.36</v>
      </c>
      <c r="M686" s="30">
        <v>3574.36</v>
      </c>
      <c r="N686" s="30">
        <v>392.06</v>
      </c>
      <c r="O686" s="30">
        <v>392.06</v>
      </c>
    </row>
    <row r="687" spans="1:15" x14ac:dyDescent="0.25">
      <c r="A687" s="10" t="str">
        <f>MID(Tabla1[[#This Row],[Org 2]],1,2)</f>
        <v>06</v>
      </c>
      <c r="B687" s="28" t="s">
        <v>39</v>
      </c>
      <c r="C687" s="28" t="s">
        <v>134</v>
      </c>
      <c r="D687" s="11" t="str">
        <f>VLOOKUP(C687,Hoja2!B:C,2,FALSE)</f>
        <v>Conservación y Mantenimiento Centros Educación Infantil y Primaria</v>
      </c>
      <c r="E687" s="12" t="str">
        <f t="shared" si="22"/>
        <v>2</v>
      </c>
      <c r="F687" s="12" t="str">
        <f t="shared" si="23"/>
        <v>22</v>
      </c>
      <c r="G687" s="28" t="s">
        <v>426</v>
      </c>
      <c r="H687" s="29" t="s">
        <v>427</v>
      </c>
      <c r="I687" s="30">
        <v>144100</v>
      </c>
      <c r="J687" s="30">
        <v>0</v>
      </c>
      <c r="K687" s="30">
        <v>144100</v>
      </c>
      <c r="L687" s="30">
        <v>141651.18</v>
      </c>
      <c r="M687" s="30">
        <v>120651.18</v>
      </c>
      <c r="N687" s="30">
        <v>52926.67</v>
      </c>
      <c r="O687" s="30">
        <v>45036.43</v>
      </c>
    </row>
    <row r="688" spans="1:15" x14ac:dyDescent="0.25">
      <c r="A688" s="10" t="str">
        <f>MID(Tabla1[[#This Row],[Org 2]],1,2)</f>
        <v>06</v>
      </c>
      <c r="B688" s="28" t="s">
        <v>39</v>
      </c>
      <c r="C688" s="28" t="s">
        <v>134</v>
      </c>
      <c r="D688" s="11" t="str">
        <f>VLOOKUP(C688,Hoja2!B:C,2,FALSE)</f>
        <v>Conservación y Mantenimiento Centros Educación Infantil y Primaria</v>
      </c>
      <c r="E688" s="12" t="str">
        <f t="shared" si="22"/>
        <v>6</v>
      </c>
      <c r="F688" s="12" t="str">
        <f t="shared" si="23"/>
        <v>60</v>
      </c>
      <c r="G688" s="28" t="s">
        <v>487</v>
      </c>
      <c r="H688" s="29" t="s">
        <v>488</v>
      </c>
      <c r="I688" s="30">
        <v>0</v>
      </c>
      <c r="J688" s="30">
        <v>1500</v>
      </c>
      <c r="K688" s="30">
        <v>1500</v>
      </c>
      <c r="L688" s="30">
        <v>0</v>
      </c>
      <c r="M688" s="30">
        <v>0</v>
      </c>
      <c r="N688" s="30">
        <v>0</v>
      </c>
      <c r="O688" s="30">
        <v>0</v>
      </c>
    </row>
    <row r="689" spans="1:15" x14ac:dyDescent="0.25">
      <c r="A689" s="10" t="str">
        <f>MID(Tabla1[[#This Row],[Org 2]],1,2)</f>
        <v>06</v>
      </c>
      <c r="B689" s="28" t="s">
        <v>39</v>
      </c>
      <c r="C689" s="28" t="s">
        <v>134</v>
      </c>
      <c r="D689" s="11" t="str">
        <f>VLOOKUP(C689,Hoja2!B:C,2,FALSE)</f>
        <v>Conservación y Mantenimiento Centros Educación Infantil y Primaria</v>
      </c>
      <c r="E689" s="12" t="str">
        <f t="shared" si="22"/>
        <v>6</v>
      </c>
      <c r="F689" s="12" t="str">
        <f t="shared" si="23"/>
        <v>62</v>
      </c>
      <c r="G689" s="28" t="s">
        <v>648</v>
      </c>
      <c r="H689" s="29" t="s">
        <v>508</v>
      </c>
      <c r="I689" s="30">
        <v>0</v>
      </c>
      <c r="J689" s="30">
        <v>48300</v>
      </c>
      <c r="K689" s="30">
        <v>48300</v>
      </c>
      <c r="L689" s="30">
        <v>0</v>
      </c>
      <c r="M689" s="30">
        <v>0</v>
      </c>
      <c r="N689" s="30">
        <v>0</v>
      </c>
      <c r="O689" s="30">
        <v>0</v>
      </c>
    </row>
    <row r="690" spans="1:15" x14ac:dyDescent="0.25">
      <c r="A690" s="10" t="str">
        <f>MID(Tabla1[[#This Row],[Org 2]],1,2)</f>
        <v>06</v>
      </c>
      <c r="B690" s="28" t="s">
        <v>39</v>
      </c>
      <c r="C690" s="28" t="s">
        <v>134</v>
      </c>
      <c r="D690" s="11" t="str">
        <f>VLOOKUP(C690,Hoja2!B:C,2,FALSE)</f>
        <v>Conservación y Mantenimiento Centros Educación Infantil y Primaria</v>
      </c>
      <c r="E690" s="12" t="str">
        <f t="shared" si="22"/>
        <v>6</v>
      </c>
      <c r="F690" s="12" t="str">
        <f t="shared" si="23"/>
        <v>63</v>
      </c>
      <c r="G690" s="28" t="s">
        <v>507</v>
      </c>
      <c r="H690" s="29" t="s">
        <v>508</v>
      </c>
      <c r="I690" s="30">
        <v>100000</v>
      </c>
      <c r="J690" s="30">
        <v>281136.5</v>
      </c>
      <c r="K690" s="30">
        <v>381136.5</v>
      </c>
      <c r="L690" s="30">
        <v>149169.24</v>
      </c>
      <c r="M690" s="30">
        <v>149169.24</v>
      </c>
      <c r="N690" s="30">
        <v>936.49</v>
      </c>
      <c r="O690" s="30">
        <v>936.49</v>
      </c>
    </row>
    <row r="691" spans="1:15" x14ac:dyDescent="0.25">
      <c r="A691" s="10" t="str">
        <f>MID(Tabla1[[#This Row],[Org 2]],1,2)</f>
        <v>06</v>
      </c>
      <c r="B691" s="28" t="s">
        <v>39</v>
      </c>
      <c r="C691" s="28" t="s">
        <v>134</v>
      </c>
      <c r="D691" s="11" t="str">
        <f>VLOOKUP(C691,Hoja2!B:C,2,FALSE)</f>
        <v>Conservación y Mantenimiento Centros Educación Infantil y Primaria</v>
      </c>
      <c r="E691" s="12" t="str">
        <f t="shared" si="22"/>
        <v>6</v>
      </c>
      <c r="F691" s="12" t="str">
        <f t="shared" si="23"/>
        <v>63</v>
      </c>
      <c r="G691" s="28" t="s">
        <v>574</v>
      </c>
      <c r="H691" s="29" t="s">
        <v>494</v>
      </c>
      <c r="I691" s="30">
        <v>0</v>
      </c>
      <c r="J691" s="30">
        <v>99415.59</v>
      </c>
      <c r="K691" s="30">
        <v>99415.59</v>
      </c>
      <c r="L691" s="30">
        <v>49415.59</v>
      </c>
      <c r="M691" s="30">
        <v>49415.59</v>
      </c>
      <c r="N691" s="30">
        <v>0</v>
      </c>
      <c r="O691" s="30">
        <v>0</v>
      </c>
    </row>
    <row r="692" spans="1:15" x14ac:dyDescent="0.25">
      <c r="A692" s="10" t="str">
        <f>MID(Tabla1[[#This Row],[Org 2]],1,2)</f>
        <v>06</v>
      </c>
      <c r="B692" s="28" t="s">
        <v>39</v>
      </c>
      <c r="C692" s="28" t="s">
        <v>43</v>
      </c>
      <c r="D692" s="11" t="str">
        <f>VLOOKUP(C692,Hoja2!B:C,2,FALSE)</f>
        <v>Servicios Complementarios de Educación</v>
      </c>
      <c r="E692" s="12" t="str">
        <f t="shared" si="22"/>
        <v>2</v>
      </c>
      <c r="F692" s="12" t="str">
        <f t="shared" si="23"/>
        <v>21</v>
      </c>
      <c r="G692" s="28" t="s">
        <v>499</v>
      </c>
      <c r="H692" s="29" t="s">
        <v>500</v>
      </c>
      <c r="I692" s="30">
        <v>50000</v>
      </c>
      <c r="J692" s="30">
        <v>0</v>
      </c>
      <c r="K692" s="30">
        <v>50000</v>
      </c>
      <c r="L692" s="30">
        <v>0</v>
      </c>
      <c r="M692" s="30">
        <v>0</v>
      </c>
      <c r="N692" s="30">
        <v>0</v>
      </c>
      <c r="O692" s="30">
        <v>0</v>
      </c>
    </row>
    <row r="693" spans="1:15" x14ac:dyDescent="0.25">
      <c r="A693" s="10" t="str">
        <f>MID(Tabla1[[#This Row],[Org 2]],1,2)</f>
        <v>06</v>
      </c>
      <c r="B693" s="28" t="s">
        <v>39</v>
      </c>
      <c r="C693" s="28" t="s">
        <v>43</v>
      </c>
      <c r="D693" s="11" t="str">
        <f>VLOOKUP(C693,Hoja2!B:C,2,FALSE)</f>
        <v>Servicios Complementarios de Educación</v>
      </c>
      <c r="E693" s="12" t="str">
        <f t="shared" si="22"/>
        <v>2</v>
      </c>
      <c r="F693" s="12" t="str">
        <f t="shared" si="23"/>
        <v>21</v>
      </c>
      <c r="G693" s="28" t="s">
        <v>422</v>
      </c>
      <c r="H693" s="29" t="s">
        <v>423</v>
      </c>
      <c r="I693" s="30">
        <v>5250</v>
      </c>
      <c r="J693" s="30">
        <v>0</v>
      </c>
      <c r="K693" s="30">
        <v>5250</v>
      </c>
      <c r="L693" s="30">
        <v>3199.86</v>
      </c>
      <c r="M693" s="30">
        <v>3199.86</v>
      </c>
      <c r="N693" s="30">
        <v>1389.5</v>
      </c>
      <c r="O693" s="30">
        <v>1319.63</v>
      </c>
    </row>
    <row r="694" spans="1:15" x14ac:dyDescent="0.25">
      <c r="A694" s="10" t="str">
        <f>MID(Tabla1[[#This Row],[Org 2]],1,2)</f>
        <v>06</v>
      </c>
      <c r="B694" s="28" t="s">
        <v>39</v>
      </c>
      <c r="C694" s="28" t="s">
        <v>43</v>
      </c>
      <c r="D694" s="11" t="str">
        <f>VLOOKUP(C694,Hoja2!B:C,2,FALSE)</f>
        <v>Servicios Complementarios de Educación</v>
      </c>
      <c r="E694" s="12" t="str">
        <f t="shared" si="22"/>
        <v>2</v>
      </c>
      <c r="F694" s="12" t="str">
        <f t="shared" si="23"/>
        <v>21</v>
      </c>
      <c r="G694" s="28" t="s">
        <v>437</v>
      </c>
      <c r="H694" s="29" t="s">
        <v>438</v>
      </c>
      <c r="I694" s="30">
        <v>1500</v>
      </c>
      <c r="J694" s="30">
        <v>0</v>
      </c>
      <c r="K694" s="30">
        <v>1500</v>
      </c>
      <c r="L694" s="30">
        <v>650</v>
      </c>
      <c r="M694" s="30">
        <v>650</v>
      </c>
      <c r="N694" s="30">
        <v>290.04000000000002</v>
      </c>
      <c r="O694" s="30">
        <v>290.04000000000002</v>
      </c>
    </row>
    <row r="695" spans="1:15" x14ac:dyDescent="0.25">
      <c r="A695" s="10" t="str">
        <f>MID(Tabla1[[#This Row],[Org 2]],1,2)</f>
        <v>06</v>
      </c>
      <c r="B695" s="28" t="s">
        <v>39</v>
      </c>
      <c r="C695" s="28" t="s">
        <v>43</v>
      </c>
      <c r="D695" s="11" t="str">
        <f>VLOOKUP(C695,Hoja2!B:C,2,FALSE)</f>
        <v>Servicios Complementarios de Educación</v>
      </c>
      <c r="E695" s="12" t="str">
        <f t="shared" si="22"/>
        <v>2</v>
      </c>
      <c r="F695" s="12" t="str">
        <f t="shared" si="23"/>
        <v>22</v>
      </c>
      <c r="G695" s="28" t="s">
        <v>439</v>
      </c>
      <c r="H695" s="29" t="s">
        <v>440</v>
      </c>
      <c r="I695" s="30">
        <v>3500</v>
      </c>
      <c r="J695" s="30">
        <v>0</v>
      </c>
      <c r="K695" s="30">
        <v>3500</v>
      </c>
      <c r="L695" s="30">
        <v>3500</v>
      </c>
      <c r="M695" s="30">
        <v>3500</v>
      </c>
      <c r="N695" s="30">
        <v>697.94</v>
      </c>
      <c r="O695" s="30">
        <v>697.94</v>
      </c>
    </row>
    <row r="696" spans="1:15" x14ac:dyDescent="0.25">
      <c r="A696" s="10" t="str">
        <f>MID(Tabla1[[#This Row],[Org 2]],1,2)</f>
        <v>06</v>
      </c>
      <c r="B696" s="28" t="s">
        <v>39</v>
      </c>
      <c r="C696" s="28" t="s">
        <v>43</v>
      </c>
      <c r="D696" s="11" t="str">
        <f>VLOOKUP(C696,Hoja2!B:C,2,FALSE)</f>
        <v>Servicios Complementarios de Educación</v>
      </c>
      <c r="E696" s="12" t="str">
        <f t="shared" si="22"/>
        <v>2</v>
      </c>
      <c r="F696" s="12" t="str">
        <f t="shared" si="23"/>
        <v>22</v>
      </c>
      <c r="G696" s="28" t="s">
        <v>447</v>
      </c>
      <c r="H696" s="29" t="s">
        <v>448</v>
      </c>
      <c r="I696" s="30">
        <v>2000</v>
      </c>
      <c r="J696" s="30">
        <v>0</v>
      </c>
      <c r="K696" s="30">
        <v>2000</v>
      </c>
      <c r="L696" s="30">
        <v>0</v>
      </c>
      <c r="M696" s="30">
        <v>0</v>
      </c>
      <c r="N696" s="30">
        <v>0</v>
      </c>
      <c r="O696" s="30">
        <v>0</v>
      </c>
    </row>
    <row r="697" spans="1:15" x14ac:dyDescent="0.25">
      <c r="A697" s="10" t="str">
        <f>MID(Tabla1[[#This Row],[Org 2]],1,2)</f>
        <v>06</v>
      </c>
      <c r="B697" s="28" t="s">
        <v>39</v>
      </c>
      <c r="C697" s="28" t="s">
        <v>43</v>
      </c>
      <c r="D697" s="11" t="str">
        <f>VLOOKUP(C697,Hoja2!B:C,2,FALSE)</f>
        <v>Servicios Complementarios de Educación</v>
      </c>
      <c r="E697" s="12" t="str">
        <f t="shared" si="22"/>
        <v>2</v>
      </c>
      <c r="F697" s="12" t="str">
        <f t="shared" si="23"/>
        <v>22</v>
      </c>
      <c r="G697" s="28" t="s">
        <v>449</v>
      </c>
      <c r="H697" s="29" t="s">
        <v>450</v>
      </c>
      <c r="I697" s="30">
        <v>0</v>
      </c>
      <c r="J697" s="30">
        <v>0</v>
      </c>
      <c r="K697" s="30">
        <v>0</v>
      </c>
      <c r="L697" s="30">
        <v>0</v>
      </c>
      <c r="M697" s="30">
        <v>0</v>
      </c>
      <c r="N697" s="30">
        <v>0</v>
      </c>
      <c r="O697" s="30">
        <v>0</v>
      </c>
    </row>
    <row r="698" spans="1:15" x14ac:dyDescent="0.25">
      <c r="A698" s="10" t="str">
        <f>MID(Tabla1[[#This Row],[Org 2]],1,2)</f>
        <v>06</v>
      </c>
      <c r="B698" s="28" t="s">
        <v>39</v>
      </c>
      <c r="C698" s="28" t="s">
        <v>43</v>
      </c>
      <c r="D698" s="11" t="str">
        <f>VLOOKUP(C698,Hoja2!B:C,2,FALSE)</f>
        <v>Servicios Complementarios de Educación</v>
      </c>
      <c r="E698" s="12" t="str">
        <f t="shared" si="22"/>
        <v>2</v>
      </c>
      <c r="F698" s="12" t="str">
        <f t="shared" si="23"/>
        <v>22</v>
      </c>
      <c r="G698" s="28" t="s">
        <v>451</v>
      </c>
      <c r="H698" s="29" t="s">
        <v>452</v>
      </c>
      <c r="I698" s="30">
        <v>6000</v>
      </c>
      <c r="J698" s="30">
        <v>0</v>
      </c>
      <c r="K698" s="30">
        <v>6000</v>
      </c>
      <c r="L698" s="30">
        <v>9888.65</v>
      </c>
      <c r="M698" s="30">
        <v>9888.65</v>
      </c>
      <c r="N698" s="30">
        <v>5949.45</v>
      </c>
      <c r="O698" s="30">
        <v>5949.45</v>
      </c>
    </row>
    <row r="699" spans="1:15" x14ac:dyDescent="0.25">
      <c r="A699" s="10" t="str">
        <f>MID(Tabla1[[#This Row],[Org 2]],1,2)</f>
        <v>06</v>
      </c>
      <c r="B699" s="28" t="s">
        <v>39</v>
      </c>
      <c r="C699" s="28" t="s">
        <v>43</v>
      </c>
      <c r="D699" s="11" t="str">
        <f>VLOOKUP(C699,Hoja2!B:C,2,FALSE)</f>
        <v>Servicios Complementarios de Educación</v>
      </c>
      <c r="E699" s="12" t="str">
        <f t="shared" si="22"/>
        <v>2</v>
      </c>
      <c r="F699" s="12" t="str">
        <f t="shared" si="23"/>
        <v>22</v>
      </c>
      <c r="G699" s="28" t="s">
        <v>503</v>
      </c>
      <c r="H699" s="29" t="s">
        <v>504</v>
      </c>
      <c r="I699" s="30">
        <v>10000</v>
      </c>
      <c r="J699" s="30">
        <v>0</v>
      </c>
      <c r="K699" s="30">
        <v>10000</v>
      </c>
      <c r="L699" s="30">
        <v>9707.44</v>
      </c>
      <c r="M699" s="30">
        <v>9707.44</v>
      </c>
      <c r="N699" s="30">
        <v>3300.36</v>
      </c>
      <c r="O699" s="30">
        <v>3300.36</v>
      </c>
    </row>
    <row r="700" spans="1:15" x14ac:dyDescent="0.25">
      <c r="A700" s="10" t="str">
        <f>MID(Tabla1[[#This Row],[Org 2]],1,2)</f>
        <v>06</v>
      </c>
      <c r="B700" s="28" t="s">
        <v>39</v>
      </c>
      <c r="C700" s="28" t="s">
        <v>43</v>
      </c>
      <c r="D700" s="11" t="str">
        <f>VLOOKUP(C700,Hoja2!B:C,2,FALSE)</f>
        <v>Servicios Complementarios de Educación</v>
      </c>
      <c r="E700" s="12" t="str">
        <f t="shared" si="22"/>
        <v>2</v>
      </c>
      <c r="F700" s="12" t="str">
        <f t="shared" si="23"/>
        <v>22</v>
      </c>
      <c r="G700" s="28" t="s">
        <v>426</v>
      </c>
      <c r="H700" s="29" t="s">
        <v>427</v>
      </c>
      <c r="I700" s="30">
        <v>784430</v>
      </c>
      <c r="J700" s="30">
        <v>-2075</v>
      </c>
      <c r="K700" s="30">
        <v>782355</v>
      </c>
      <c r="L700" s="30">
        <v>702392.13</v>
      </c>
      <c r="M700" s="30">
        <v>521614.24</v>
      </c>
      <c r="N700" s="30">
        <v>272696.68</v>
      </c>
      <c r="O700" s="30">
        <v>270308.68</v>
      </c>
    </row>
    <row r="701" spans="1:15" x14ac:dyDescent="0.25">
      <c r="A701" s="10" t="str">
        <f>MID(Tabla1[[#This Row],[Org 2]],1,2)</f>
        <v>06</v>
      </c>
      <c r="B701" s="28" t="s">
        <v>39</v>
      </c>
      <c r="C701" s="28" t="s">
        <v>43</v>
      </c>
      <c r="D701" s="11" t="str">
        <f>VLOOKUP(C701,Hoja2!B:C,2,FALSE)</f>
        <v>Servicios Complementarios de Educación</v>
      </c>
      <c r="E701" s="12" t="str">
        <f t="shared" si="22"/>
        <v>4</v>
      </c>
      <c r="F701" s="12" t="str">
        <f t="shared" si="23"/>
        <v>48</v>
      </c>
      <c r="G701" s="28" t="s">
        <v>705</v>
      </c>
      <c r="H701" s="29" t="s">
        <v>706</v>
      </c>
      <c r="I701" s="30">
        <v>25000</v>
      </c>
      <c r="J701" s="30">
        <v>0</v>
      </c>
      <c r="K701" s="30">
        <v>25000</v>
      </c>
      <c r="L701" s="30">
        <v>23000</v>
      </c>
      <c r="M701" s="30">
        <v>23000</v>
      </c>
      <c r="N701" s="30">
        <v>23000</v>
      </c>
      <c r="O701" s="30">
        <v>6333.33</v>
      </c>
    </row>
    <row r="702" spans="1:15" x14ac:dyDescent="0.25">
      <c r="A702" s="10" t="str">
        <f>MID(Tabla1[[#This Row],[Org 2]],1,2)</f>
        <v>06</v>
      </c>
      <c r="B702" s="28" t="s">
        <v>39</v>
      </c>
      <c r="C702" s="28" t="s">
        <v>43</v>
      </c>
      <c r="D702" s="11" t="str">
        <f>VLOOKUP(C702,Hoja2!B:C,2,FALSE)</f>
        <v>Servicios Complementarios de Educación</v>
      </c>
      <c r="E702" s="12" t="str">
        <f t="shared" si="22"/>
        <v>4</v>
      </c>
      <c r="F702" s="12" t="str">
        <f t="shared" si="23"/>
        <v>48</v>
      </c>
      <c r="G702" s="28" t="s">
        <v>572</v>
      </c>
      <c r="H702" s="29" t="s">
        <v>573</v>
      </c>
      <c r="I702" s="30">
        <v>12000</v>
      </c>
      <c r="J702" s="30">
        <v>0</v>
      </c>
      <c r="K702" s="30">
        <v>12000</v>
      </c>
      <c r="L702" s="30">
        <v>12000</v>
      </c>
      <c r="M702" s="30">
        <v>12000</v>
      </c>
      <c r="N702" s="30">
        <v>12000</v>
      </c>
      <c r="O702" s="30">
        <v>12000</v>
      </c>
    </row>
    <row r="703" spans="1:15" x14ac:dyDescent="0.25">
      <c r="A703" s="10" t="str">
        <f>MID(Tabla1[[#This Row],[Org 2]],1,2)</f>
        <v>06</v>
      </c>
      <c r="B703" s="28" t="s">
        <v>39</v>
      </c>
      <c r="C703" s="28" t="s">
        <v>43</v>
      </c>
      <c r="D703" s="11" t="str">
        <f>VLOOKUP(C703,Hoja2!B:C,2,FALSE)</f>
        <v>Servicios Complementarios de Educación</v>
      </c>
      <c r="E703" s="12" t="str">
        <f t="shared" si="22"/>
        <v>4</v>
      </c>
      <c r="F703" s="12" t="str">
        <f t="shared" si="23"/>
        <v>48</v>
      </c>
      <c r="G703" s="28" t="s">
        <v>707</v>
      </c>
      <c r="H703" s="29" t="s">
        <v>708</v>
      </c>
      <c r="I703" s="30">
        <v>10000</v>
      </c>
      <c r="J703" s="30">
        <v>0</v>
      </c>
      <c r="K703" s="30">
        <v>10000</v>
      </c>
      <c r="L703" s="30">
        <v>10000</v>
      </c>
      <c r="M703" s="30">
        <v>10000</v>
      </c>
      <c r="N703" s="30">
        <v>10000</v>
      </c>
      <c r="O703" s="30">
        <v>10000</v>
      </c>
    </row>
    <row r="704" spans="1:15" x14ac:dyDescent="0.25">
      <c r="A704" s="10" t="str">
        <f>MID(Tabla1[[#This Row],[Org 2]],1,2)</f>
        <v>06</v>
      </c>
      <c r="B704" s="28" t="s">
        <v>39</v>
      </c>
      <c r="C704" s="28" t="s">
        <v>43</v>
      </c>
      <c r="D704" s="11" t="str">
        <f>VLOOKUP(C704,Hoja2!B:C,2,FALSE)</f>
        <v>Servicios Complementarios de Educación</v>
      </c>
      <c r="E704" s="12" t="str">
        <f t="shared" si="22"/>
        <v>4</v>
      </c>
      <c r="F704" s="12" t="str">
        <f t="shared" si="23"/>
        <v>48</v>
      </c>
      <c r="G704" s="28" t="s">
        <v>709</v>
      </c>
      <c r="H704" s="29" t="s">
        <v>710</v>
      </c>
      <c r="I704" s="30">
        <v>5000</v>
      </c>
      <c r="J704" s="30">
        <v>0</v>
      </c>
      <c r="K704" s="30">
        <v>5000</v>
      </c>
      <c r="L704" s="30">
        <v>0</v>
      </c>
      <c r="M704" s="30">
        <v>0</v>
      </c>
      <c r="N704" s="30">
        <v>0</v>
      </c>
      <c r="O704" s="30">
        <v>0</v>
      </c>
    </row>
    <row r="705" spans="1:15" x14ac:dyDescent="0.25">
      <c r="A705" s="10" t="str">
        <f>MID(Tabla1[[#This Row],[Org 2]],1,2)</f>
        <v>06</v>
      </c>
      <c r="B705" s="28" t="s">
        <v>39</v>
      </c>
      <c r="C705" s="28" t="s">
        <v>43</v>
      </c>
      <c r="D705" s="11" t="str">
        <f>VLOOKUP(C705,Hoja2!B:C,2,FALSE)</f>
        <v>Servicios Complementarios de Educación</v>
      </c>
      <c r="E705" s="12" t="str">
        <f t="shared" ref="E705:E768" si="26">LEFT(G705,1)</f>
        <v>4</v>
      </c>
      <c r="F705" s="12" t="str">
        <f t="shared" ref="F705:F768" si="27">LEFT(G705,2)</f>
        <v>48</v>
      </c>
      <c r="G705" s="28" t="s">
        <v>553</v>
      </c>
      <c r="H705" s="29" t="s">
        <v>413</v>
      </c>
      <c r="I705" s="30">
        <v>64000</v>
      </c>
      <c r="J705" s="30">
        <v>0</v>
      </c>
      <c r="K705" s="30">
        <v>64000</v>
      </c>
      <c r="L705" s="30">
        <v>64000</v>
      </c>
      <c r="M705" s="30">
        <v>0</v>
      </c>
      <c r="N705" s="30">
        <v>0</v>
      </c>
      <c r="O705" s="30">
        <v>0</v>
      </c>
    </row>
    <row r="706" spans="1:15" x14ac:dyDescent="0.25">
      <c r="A706" s="10" t="str">
        <f>MID(Tabla1[[#This Row],[Org 2]],1,2)</f>
        <v>06</v>
      </c>
      <c r="B706" s="28" t="s">
        <v>39</v>
      </c>
      <c r="C706" s="28" t="s">
        <v>43</v>
      </c>
      <c r="D706" s="11" t="str">
        <f>VLOOKUP(C706,Hoja2!B:C,2,FALSE)</f>
        <v>Servicios Complementarios de Educación</v>
      </c>
      <c r="E706" s="12" t="str">
        <f t="shared" si="26"/>
        <v>6</v>
      </c>
      <c r="F706" s="12" t="str">
        <f t="shared" si="27"/>
        <v>62</v>
      </c>
      <c r="G706" s="28" t="s">
        <v>493</v>
      </c>
      <c r="H706" s="29" t="s">
        <v>494</v>
      </c>
      <c r="I706" s="30">
        <v>0</v>
      </c>
      <c r="J706" s="30">
        <v>18150</v>
      </c>
      <c r="K706" s="30">
        <v>18150</v>
      </c>
      <c r="L706" s="30">
        <v>0</v>
      </c>
      <c r="M706" s="30">
        <v>0</v>
      </c>
      <c r="N706" s="30">
        <v>0</v>
      </c>
      <c r="O706" s="30">
        <v>0</v>
      </c>
    </row>
    <row r="707" spans="1:15" x14ac:dyDescent="0.25">
      <c r="A707" s="10" t="str">
        <f>MID(Tabla1[[#This Row],[Org 2]],1,2)</f>
        <v>06</v>
      </c>
      <c r="B707" s="28" t="s">
        <v>39</v>
      </c>
      <c r="C707" s="28" t="s">
        <v>43</v>
      </c>
      <c r="D707" s="11" t="str">
        <f>VLOOKUP(C707,Hoja2!B:C,2,FALSE)</f>
        <v>Servicios Complementarios de Educación</v>
      </c>
      <c r="E707" s="12" t="str">
        <f t="shared" si="26"/>
        <v>6</v>
      </c>
      <c r="F707" s="12" t="str">
        <f t="shared" si="27"/>
        <v>63</v>
      </c>
      <c r="G707" s="28" t="s">
        <v>507</v>
      </c>
      <c r="H707" s="29" t="s">
        <v>508</v>
      </c>
      <c r="I707" s="30">
        <v>0</v>
      </c>
      <c r="J707" s="30">
        <v>557.11</v>
      </c>
      <c r="K707" s="30">
        <v>557.11</v>
      </c>
      <c r="L707" s="30">
        <v>557.11</v>
      </c>
      <c r="M707" s="30">
        <v>557.11</v>
      </c>
      <c r="N707" s="30">
        <v>557.11</v>
      </c>
      <c r="O707" s="30">
        <v>557.11</v>
      </c>
    </row>
    <row r="708" spans="1:15" x14ac:dyDescent="0.25">
      <c r="A708" s="10" t="str">
        <f>MID(Tabla1[[#This Row],[Org 2]],1,2)</f>
        <v>06</v>
      </c>
      <c r="B708" s="28" t="s">
        <v>39</v>
      </c>
      <c r="C708" s="28" t="s">
        <v>44</v>
      </c>
      <c r="D708" s="11" t="str">
        <f>VLOOKUP(C708,Hoja2!B:C,2,FALSE)</f>
        <v>Bibliotecas Públicas</v>
      </c>
      <c r="E708" s="12" t="str">
        <f t="shared" si="26"/>
        <v>1</v>
      </c>
      <c r="F708" s="12" t="str">
        <f t="shared" si="27"/>
        <v>12</v>
      </c>
      <c r="G708" s="28" t="s">
        <v>416</v>
      </c>
      <c r="H708" s="29" t="s">
        <v>417</v>
      </c>
      <c r="I708" s="30">
        <v>133627</v>
      </c>
      <c r="J708" s="30">
        <v>-14000</v>
      </c>
      <c r="K708" s="30">
        <v>119627</v>
      </c>
      <c r="L708" s="30">
        <v>103932</v>
      </c>
      <c r="M708" s="30">
        <v>103932</v>
      </c>
      <c r="N708" s="30">
        <v>48214.01</v>
      </c>
      <c r="O708" s="30">
        <v>48214.01</v>
      </c>
    </row>
    <row r="709" spans="1:15" x14ac:dyDescent="0.25">
      <c r="A709" s="10" t="str">
        <f>MID(Tabla1[[#This Row],[Org 2]],1,2)</f>
        <v>06</v>
      </c>
      <c r="B709" s="28" t="s">
        <v>39</v>
      </c>
      <c r="C709" s="28" t="s">
        <v>44</v>
      </c>
      <c r="D709" s="11" t="str">
        <f>VLOOKUP(C709,Hoja2!B:C,2,FALSE)</f>
        <v>Bibliotecas Públicas</v>
      </c>
      <c r="E709" s="12" t="str">
        <f t="shared" si="26"/>
        <v>1</v>
      </c>
      <c r="F709" s="12" t="str">
        <f t="shared" si="27"/>
        <v>12</v>
      </c>
      <c r="G709" s="28" t="s">
        <v>384</v>
      </c>
      <c r="H709" s="29" t="s">
        <v>385</v>
      </c>
      <c r="I709" s="30">
        <v>204690</v>
      </c>
      <c r="J709" s="30">
        <v>0</v>
      </c>
      <c r="K709" s="30">
        <v>204690</v>
      </c>
      <c r="L709" s="30">
        <v>147831</v>
      </c>
      <c r="M709" s="30">
        <v>147831</v>
      </c>
      <c r="N709" s="30">
        <v>98218.78</v>
      </c>
      <c r="O709" s="30">
        <v>98218.78</v>
      </c>
    </row>
    <row r="710" spans="1:15" x14ac:dyDescent="0.25">
      <c r="A710" s="10" t="str">
        <f>MID(Tabla1[[#This Row],[Org 2]],1,2)</f>
        <v>06</v>
      </c>
      <c r="B710" s="28" t="s">
        <v>39</v>
      </c>
      <c r="C710" s="28" t="s">
        <v>44</v>
      </c>
      <c r="D710" s="11" t="str">
        <f>VLOOKUP(C710,Hoja2!B:C,2,FALSE)</f>
        <v>Bibliotecas Públicas</v>
      </c>
      <c r="E710" s="12" t="str">
        <f t="shared" si="26"/>
        <v>1</v>
      </c>
      <c r="F710" s="12" t="str">
        <f t="shared" si="27"/>
        <v>12</v>
      </c>
      <c r="G710" s="28" t="s">
        <v>418</v>
      </c>
      <c r="H710" s="29" t="s">
        <v>419</v>
      </c>
      <c r="I710" s="30">
        <v>9639</v>
      </c>
      <c r="J710" s="30">
        <v>0</v>
      </c>
      <c r="K710" s="30">
        <v>9639</v>
      </c>
      <c r="L710" s="30">
        <v>9638</v>
      </c>
      <c r="M710" s="30">
        <v>9638</v>
      </c>
      <c r="N710" s="30">
        <v>4866.5600000000004</v>
      </c>
      <c r="O710" s="30">
        <v>4866.5600000000004</v>
      </c>
    </row>
    <row r="711" spans="1:15" x14ac:dyDescent="0.25">
      <c r="A711" s="10" t="str">
        <f>MID(Tabla1[[#This Row],[Org 2]],1,2)</f>
        <v>06</v>
      </c>
      <c r="B711" s="28" t="s">
        <v>39</v>
      </c>
      <c r="C711" s="28" t="s">
        <v>44</v>
      </c>
      <c r="D711" s="11" t="str">
        <f>VLOOKUP(C711,Hoja2!B:C,2,FALSE)</f>
        <v>Bibliotecas Públicas</v>
      </c>
      <c r="E711" s="12" t="str">
        <f t="shared" si="26"/>
        <v>1</v>
      </c>
      <c r="F711" s="12" t="str">
        <f t="shared" si="27"/>
        <v>12</v>
      </c>
      <c r="G711" s="28" t="s">
        <v>386</v>
      </c>
      <c r="H711" s="29" t="s">
        <v>387</v>
      </c>
      <c r="I711" s="30">
        <v>58710</v>
      </c>
      <c r="J711" s="30">
        <v>0</v>
      </c>
      <c r="K711" s="30">
        <v>58710</v>
      </c>
      <c r="L711" s="30">
        <v>58710</v>
      </c>
      <c r="M711" s="30">
        <v>58710</v>
      </c>
      <c r="N711" s="30">
        <v>30175.27</v>
      </c>
      <c r="O711" s="30">
        <v>30175.27</v>
      </c>
    </row>
    <row r="712" spans="1:15" x14ac:dyDescent="0.25">
      <c r="A712" s="10" t="str">
        <f>MID(Tabla1[[#This Row],[Org 2]],1,2)</f>
        <v>06</v>
      </c>
      <c r="B712" s="28" t="s">
        <v>39</v>
      </c>
      <c r="C712" s="28" t="s">
        <v>44</v>
      </c>
      <c r="D712" s="11" t="str">
        <f>VLOOKUP(C712,Hoja2!B:C,2,FALSE)</f>
        <v>Bibliotecas Públicas</v>
      </c>
      <c r="E712" s="12" t="str">
        <f t="shared" si="26"/>
        <v>1</v>
      </c>
      <c r="F712" s="12" t="str">
        <f t="shared" si="27"/>
        <v>12</v>
      </c>
      <c r="G712" s="28" t="s">
        <v>388</v>
      </c>
      <c r="H712" s="29" t="s">
        <v>389</v>
      </c>
      <c r="I712" s="30">
        <v>193054</v>
      </c>
      <c r="J712" s="30">
        <v>-6000</v>
      </c>
      <c r="K712" s="30">
        <v>187054</v>
      </c>
      <c r="L712" s="30">
        <v>147096</v>
      </c>
      <c r="M712" s="30">
        <v>147096</v>
      </c>
      <c r="N712" s="30">
        <v>85545.42</v>
      </c>
      <c r="O712" s="30">
        <v>85545.42</v>
      </c>
    </row>
    <row r="713" spans="1:15" x14ac:dyDescent="0.25">
      <c r="A713" s="10" t="str">
        <f>MID(Tabla1[[#This Row],[Org 2]],1,2)</f>
        <v>06</v>
      </c>
      <c r="B713" s="28" t="s">
        <v>39</v>
      </c>
      <c r="C713" s="28" t="s">
        <v>44</v>
      </c>
      <c r="D713" s="11" t="str">
        <f>VLOOKUP(C713,Hoja2!B:C,2,FALSE)</f>
        <v>Bibliotecas Públicas</v>
      </c>
      <c r="E713" s="12" t="str">
        <f t="shared" si="26"/>
        <v>1</v>
      </c>
      <c r="F713" s="12" t="str">
        <f t="shared" si="27"/>
        <v>12</v>
      </c>
      <c r="G713" s="28" t="s">
        <v>390</v>
      </c>
      <c r="H713" s="29" t="s">
        <v>391</v>
      </c>
      <c r="I713" s="30">
        <v>459771</v>
      </c>
      <c r="J713" s="30">
        <v>-19000</v>
      </c>
      <c r="K713" s="30">
        <v>440771</v>
      </c>
      <c r="L713" s="30">
        <v>349824</v>
      </c>
      <c r="M713" s="30">
        <v>349824</v>
      </c>
      <c r="N713" s="30">
        <v>229507.93</v>
      </c>
      <c r="O713" s="30">
        <v>229507.93</v>
      </c>
    </row>
    <row r="714" spans="1:15" x14ac:dyDescent="0.25">
      <c r="A714" s="10" t="str">
        <f>MID(Tabla1[[#This Row],[Org 2]],1,2)</f>
        <v>06</v>
      </c>
      <c r="B714" s="28" t="s">
        <v>39</v>
      </c>
      <c r="C714" s="28" t="s">
        <v>44</v>
      </c>
      <c r="D714" s="11" t="str">
        <f>VLOOKUP(C714,Hoja2!B:C,2,FALSE)</f>
        <v>Bibliotecas Públicas</v>
      </c>
      <c r="E714" s="12" t="str">
        <f t="shared" si="26"/>
        <v>1</v>
      </c>
      <c r="F714" s="12" t="str">
        <f t="shared" si="27"/>
        <v>12</v>
      </c>
      <c r="G714" s="28" t="s">
        <v>392</v>
      </c>
      <c r="H714" s="29" t="s">
        <v>393</v>
      </c>
      <c r="I714" s="30">
        <v>26446</v>
      </c>
      <c r="J714" s="30">
        <v>0</v>
      </c>
      <c r="K714" s="30">
        <v>26446</v>
      </c>
      <c r="L714" s="30">
        <v>28678.58</v>
      </c>
      <c r="M714" s="30">
        <v>28678.58</v>
      </c>
      <c r="N714" s="30">
        <v>16348.08</v>
      </c>
      <c r="O714" s="30">
        <v>16348.08</v>
      </c>
    </row>
    <row r="715" spans="1:15" x14ac:dyDescent="0.25">
      <c r="A715" s="10" t="str">
        <f>MID(Tabla1[[#This Row],[Org 2]],1,2)</f>
        <v>06</v>
      </c>
      <c r="B715" s="28" t="s">
        <v>39</v>
      </c>
      <c r="C715" s="28" t="s">
        <v>44</v>
      </c>
      <c r="D715" s="11" t="str">
        <f>VLOOKUP(C715,Hoja2!B:C,2,FALSE)</f>
        <v>Bibliotecas Públicas</v>
      </c>
      <c r="E715" s="12" t="str">
        <f t="shared" si="26"/>
        <v>1</v>
      </c>
      <c r="F715" s="12" t="str">
        <f t="shared" si="27"/>
        <v>13</v>
      </c>
      <c r="G715" s="28" t="s">
        <v>430</v>
      </c>
      <c r="H715" s="29" t="s">
        <v>381</v>
      </c>
      <c r="I715" s="30">
        <v>131566</v>
      </c>
      <c r="J715" s="30">
        <v>0</v>
      </c>
      <c r="K715" s="30">
        <v>131566</v>
      </c>
      <c r="L715" s="30">
        <v>101314</v>
      </c>
      <c r="M715" s="30">
        <v>101314</v>
      </c>
      <c r="N715" s="30">
        <v>57536.54</v>
      </c>
      <c r="O715" s="30">
        <v>57536.54</v>
      </c>
    </row>
    <row r="716" spans="1:15" x14ac:dyDescent="0.25">
      <c r="A716" s="10" t="str">
        <f>MID(Tabla1[[#This Row],[Org 2]],1,2)</f>
        <v>06</v>
      </c>
      <c r="B716" s="28" t="s">
        <v>39</v>
      </c>
      <c r="C716" s="28" t="s">
        <v>44</v>
      </c>
      <c r="D716" s="11" t="str">
        <f>VLOOKUP(C716,Hoja2!B:C,2,FALSE)</f>
        <v>Bibliotecas Públicas</v>
      </c>
      <c r="E716" s="12" t="str">
        <f t="shared" si="26"/>
        <v>1</v>
      </c>
      <c r="F716" s="12" t="str">
        <f t="shared" si="27"/>
        <v>13</v>
      </c>
      <c r="G716" s="28" t="s">
        <v>433</v>
      </c>
      <c r="H716" s="29" t="s">
        <v>434</v>
      </c>
      <c r="I716" s="30">
        <v>129067</v>
      </c>
      <c r="J716" s="30">
        <v>0</v>
      </c>
      <c r="K716" s="30">
        <v>129067</v>
      </c>
      <c r="L716" s="30">
        <v>98381.16</v>
      </c>
      <c r="M716" s="30">
        <v>98381.16</v>
      </c>
      <c r="N716" s="30">
        <v>61797.84</v>
      </c>
      <c r="O716" s="30">
        <v>61797.84</v>
      </c>
    </row>
    <row r="717" spans="1:15" x14ac:dyDescent="0.25">
      <c r="A717" s="10" t="str">
        <f>MID(Tabla1[[#This Row],[Org 2]],1,2)</f>
        <v>06</v>
      </c>
      <c r="B717" s="28" t="s">
        <v>39</v>
      </c>
      <c r="C717" s="28" t="s">
        <v>44</v>
      </c>
      <c r="D717" s="11" t="str">
        <f>VLOOKUP(C717,Hoja2!B:C,2,FALSE)</f>
        <v>Bibliotecas Públicas</v>
      </c>
      <c r="E717" s="12" t="str">
        <f t="shared" si="26"/>
        <v>1</v>
      </c>
      <c r="F717" s="12" t="str">
        <f t="shared" si="27"/>
        <v>13</v>
      </c>
      <c r="G717" s="28" t="s">
        <v>455</v>
      </c>
      <c r="H717" s="29" t="s">
        <v>456</v>
      </c>
      <c r="I717" s="30">
        <v>22790</v>
      </c>
      <c r="J717" s="30">
        <v>39000</v>
      </c>
      <c r="K717" s="30">
        <v>61790</v>
      </c>
      <c r="L717" s="30">
        <v>113877</v>
      </c>
      <c r="M717" s="30">
        <v>113877</v>
      </c>
      <c r="N717" s="30">
        <v>99262.41</v>
      </c>
      <c r="O717" s="30">
        <v>99262.41</v>
      </c>
    </row>
    <row r="718" spans="1:15" x14ac:dyDescent="0.25">
      <c r="A718" s="10" t="str">
        <f>MID(Tabla1[[#This Row],[Org 2]],1,2)</f>
        <v>06</v>
      </c>
      <c r="B718" s="28" t="s">
        <v>39</v>
      </c>
      <c r="C718" s="28" t="s">
        <v>44</v>
      </c>
      <c r="D718" s="11" t="str">
        <f>VLOOKUP(C718,Hoja2!B:C,2,FALSE)</f>
        <v>Bibliotecas Públicas</v>
      </c>
      <c r="E718" s="12" t="str">
        <f t="shared" si="26"/>
        <v>1</v>
      </c>
      <c r="F718" s="12" t="str">
        <f t="shared" si="27"/>
        <v>15</v>
      </c>
      <c r="G718" s="28" t="s">
        <v>435</v>
      </c>
      <c r="H718" s="29" t="s">
        <v>436</v>
      </c>
      <c r="I718" s="30">
        <v>2570</v>
      </c>
      <c r="J718" s="30">
        <v>0</v>
      </c>
      <c r="K718" s="30">
        <v>2570</v>
      </c>
      <c r="L718" s="30">
        <v>936.99</v>
      </c>
      <c r="M718" s="30">
        <v>936.99</v>
      </c>
      <c r="N718" s="30">
        <v>930.09</v>
      </c>
      <c r="O718" s="30">
        <v>930.09</v>
      </c>
    </row>
    <row r="719" spans="1:15" x14ac:dyDescent="0.25">
      <c r="A719" s="10" t="str">
        <f>MID(Tabla1[[#This Row],[Org 2]],1,2)</f>
        <v>06</v>
      </c>
      <c r="B719" s="28" t="s">
        <v>39</v>
      </c>
      <c r="C719" s="28" t="s">
        <v>44</v>
      </c>
      <c r="D719" s="11" t="str">
        <f>VLOOKUP(C719,Hoja2!B:C,2,FALSE)</f>
        <v>Bibliotecas Públicas</v>
      </c>
      <c r="E719" s="12" t="str">
        <f t="shared" si="26"/>
        <v>2</v>
      </c>
      <c r="F719" s="12" t="str">
        <f t="shared" si="27"/>
        <v>21</v>
      </c>
      <c r="G719" s="28" t="s">
        <v>499</v>
      </c>
      <c r="H719" s="29" t="s">
        <v>500</v>
      </c>
      <c r="I719" s="30">
        <v>20000</v>
      </c>
      <c r="J719" s="30">
        <v>0</v>
      </c>
      <c r="K719" s="30">
        <v>20000</v>
      </c>
      <c r="L719" s="30">
        <v>20574.87</v>
      </c>
      <c r="M719" s="30">
        <v>12750.74</v>
      </c>
      <c r="N719" s="30">
        <v>4949</v>
      </c>
      <c r="O719" s="30">
        <v>4920.9399999999996</v>
      </c>
    </row>
    <row r="720" spans="1:15" x14ac:dyDescent="0.25">
      <c r="A720" s="10" t="str">
        <f>MID(Tabla1[[#This Row],[Org 2]],1,2)</f>
        <v>06</v>
      </c>
      <c r="B720" s="28" t="s">
        <v>39</v>
      </c>
      <c r="C720" s="28" t="s">
        <v>44</v>
      </c>
      <c r="D720" s="11" t="str">
        <f>VLOOKUP(C720,Hoja2!B:C,2,FALSE)</f>
        <v>Bibliotecas Públicas</v>
      </c>
      <c r="E720" s="12" t="str">
        <f t="shared" si="26"/>
        <v>2</v>
      </c>
      <c r="F720" s="12" t="str">
        <f t="shared" si="27"/>
        <v>21</v>
      </c>
      <c r="G720" s="28" t="s">
        <v>422</v>
      </c>
      <c r="H720" s="29" t="s">
        <v>423</v>
      </c>
      <c r="I720" s="30">
        <v>15500</v>
      </c>
      <c r="J720" s="30">
        <v>0</v>
      </c>
      <c r="K720" s="30">
        <v>15500</v>
      </c>
      <c r="L720" s="30">
        <v>7649.45</v>
      </c>
      <c r="M720" s="30">
        <v>7649.45</v>
      </c>
      <c r="N720" s="30">
        <v>1678.14</v>
      </c>
      <c r="O720" s="30">
        <v>1559.62</v>
      </c>
    </row>
    <row r="721" spans="1:15" x14ac:dyDescent="0.25">
      <c r="A721" s="10" t="str">
        <f>MID(Tabla1[[#This Row],[Org 2]],1,2)</f>
        <v>06</v>
      </c>
      <c r="B721" s="28" t="s">
        <v>39</v>
      </c>
      <c r="C721" s="28" t="s">
        <v>44</v>
      </c>
      <c r="D721" s="11" t="str">
        <f>VLOOKUP(C721,Hoja2!B:C,2,FALSE)</f>
        <v>Bibliotecas Públicas</v>
      </c>
      <c r="E721" s="12" t="str">
        <f t="shared" si="26"/>
        <v>2</v>
      </c>
      <c r="F721" s="12" t="str">
        <f t="shared" si="27"/>
        <v>21</v>
      </c>
      <c r="G721" s="28" t="s">
        <v>711</v>
      </c>
      <c r="H721" s="29" t="s">
        <v>576</v>
      </c>
      <c r="I721" s="30">
        <v>2000</v>
      </c>
      <c r="J721" s="30">
        <v>0</v>
      </c>
      <c r="K721" s="30">
        <v>2000</v>
      </c>
      <c r="L721" s="30">
        <v>0</v>
      </c>
      <c r="M721" s="30">
        <v>0</v>
      </c>
      <c r="N721" s="30">
        <v>0</v>
      </c>
      <c r="O721" s="30">
        <v>0</v>
      </c>
    </row>
    <row r="722" spans="1:15" x14ac:dyDescent="0.25">
      <c r="A722" s="10" t="str">
        <f>MID(Tabla1[[#This Row],[Org 2]],1,2)</f>
        <v>06</v>
      </c>
      <c r="B722" s="28" t="s">
        <v>39</v>
      </c>
      <c r="C722" s="28" t="s">
        <v>44</v>
      </c>
      <c r="D722" s="11" t="str">
        <f>VLOOKUP(C722,Hoja2!B:C,2,FALSE)</f>
        <v>Bibliotecas Públicas</v>
      </c>
      <c r="E722" s="12" t="str">
        <f t="shared" si="26"/>
        <v>2</v>
      </c>
      <c r="F722" s="12" t="str">
        <f t="shared" si="27"/>
        <v>22</v>
      </c>
      <c r="G722" s="28" t="s">
        <v>396</v>
      </c>
      <c r="H722" s="29" t="s">
        <v>397</v>
      </c>
      <c r="I722" s="30">
        <v>70000</v>
      </c>
      <c r="J722" s="30">
        <v>0</v>
      </c>
      <c r="K722" s="30">
        <v>70000</v>
      </c>
      <c r="L722" s="30">
        <v>50373.69</v>
      </c>
      <c r="M722" s="30">
        <v>50373.69</v>
      </c>
      <c r="N722" s="30">
        <v>48180.08</v>
      </c>
      <c r="O722" s="30">
        <v>42021.08</v>
      </c>
    </row>
    <row r="723" spans="1:15" x14ac:dyDescent="0.25">
      <c r="A723" s="10" t="str">
        <f>MID(Tabla1[[#This Row],[Org 2]],1,2)</f>
        <v>06</v>
      </c>
      <c r="B723" s="28" t="s">
        <v>39</v>
      </c>
      <c r="C723" s="28" t="s">
        <v>44</v>
      </c>
      <c r="D723" s="11" t="str">
        <f>VLOOKUP(C723,Hoja2!B:C,2,FALSE)</f>
        <v>Bibliotecas Públicas</v>
      </c>
      <c r="E723" s="12" t="str">
        <f t="shared" si="26"/>
        <v>2</v>
      </c>
      <c r="F723" s="12" t="str">
        <f t="shared" si="27"/>
        <v>22</v>
      </c>
      <c r="G723" s="28" t="s">
        <v>453</v>
      </c>
      <c r="H723" s="29" t="s">
        <v>454</v>
      </c>
      <c r="I723" s="30">
        <v>25000</v>
      </c>
      <c r="J723" s="30">
        <v>-20000</v>
      </c>
      <c r="K723" s="30">
        <v>5000</v>
      </c>
      <c r="L723" s="30">
        <v>5000</v>
      </c>
      <c r="M723" s="30">
        <v>5000</v>
      </c>
      <c r="N723" s="30">
        <v>1059.8900000000001</v>
      </c>
      <c r="O723" s="30">
        <v>1059.8900000000001</v>
      </c>
    </row>
    <row r="724" spans="1:15" x14ac:dyDescent="0.25">
      <c r="A724" s="10" t="str">
        <f>MID(Tabla1[[#This Row],[Org 2]],1,2)</f>
        <v>06</v>
      </c>
      <c r="B724" s="28" t="s">
        <v>39</v>
      </c>
      <c r="C724" s="28" t="s">
        <v>44</v>
      </c>
      <c r="D724" s="11" t="str">
        <f>VLOOKUP(C724,Hoja2!B:C,2,FALSE)</f>
        <v>Bibliotecas Públicas</v>
      </c>
      <c r="E724" s="12" t="str">
        <f t="shared" si="26"/>
        <v>2</v>
      </c>
      <c r="F724" s="12" t="str">
        <f t="shared" si="27"/>
        <v>22</v>
      </c>
      <c r="G724" s="28" t="s">
        <v>501</v>
      </c>
      <c r="H724" s="29" t="s">
        <v>502</v>
      </c>
      <c r="I724" s="30">
        <v>13000</v>
      </c>
      <c r="J724" s="30">
        <v>0</v>
      </c>
      <c r="K724" s="30">
        <v>13000</v>
      </c>
      <c r="L724" s="30">
        <v>7225</v>
      </c>
      <c r="M724" s="30">
        <v>7225</v>
      </c>
      <c r="N724" s="30">
        <v>1754.85</v>
      </c>
      <c r="O724" s="30">
        <v>1754.85</v>
      </c>
    </row>
    <row r="725" spans="1:15" x14ac:dyDescent="0.25">
      <c r="A725" s="10" t="str">
        <f>MID(Tabla1[[#This Row],[Org 2]],1,2)</f>
        <v>06</v>
      </c>
      <c r="B725" s="28" t="s">
        <v>39</v>
      </c>
      <c r="C725" s="28" t="s">
        <v>44</v>
      </c>
      <c r="D725" s="11" t="str">
        <f>VLOOKUP(C725,Hoja2!B:C,2,FALSE)</f>
        <v>Bibliotecas Públicas</v>
      </c>
      <c r="E725" s="12" t="str">
        <f t="shared" si="26"/>
        <v>2</v>
      </c>
      <c r="F725" s="12" t="str">
        <f t="shared" si="27"/>
        <v>22</v>
      </c>
      <c r="G725" s="28" t="s">
        <v>445</v>
      </c>
      <c r="H725" s="29" t="s">
        <v>446</v>
      </c>
      <c r="I725" s="30">
        <v>23000</v>
      </c>
      <c r="J725" s="30">
        <v>0</v>
      </c>
      <c r="K725" s="30">
        <v>23000</v>
      </c>
      <c r="L725" s="30">
        <v>7678.8</v>
      </c>
      <c r="M725" s="30">
        <v>7678.8</v>
      </c>
      <c r="N725" s="30">
        <v>4788.07</v>
      </c>
      <c r="O725" s="30">
        <v>4788.07</v>
      </c>
    </row>
    <row r="726" spans="1:15" x14ac:dyDescent="0.25">
      <c r="A726" s="10" t="str">
        <f>MID(Tabla1[[#This Row],[Org 2]],1,2)</f>
        <v>06</v>
      </c>
      <c r="B726" s="28" t="s">
        <v>39</v>
      </c>
      <c r="C726" s="28" t="s">
        <v>44</v>
      </c>
      <c r="D726" s="11" t="str">
        <f>VLOOKUP(C726,Hoja2!B:C,2,FALSE)</f>
        <v>Bibliotecas Públicas</v>
      </c>
      <c r="E726" s="12" t="str">
        <f t="shared" si="26"/>
        <v>2</v>
      </c>
      <c r="F726" s="12" t="str">
        <f t="shared" si="27"/>
        <v>22</v>
      </c>
      <c r="G726" s="28" t="s">
        <v>398</v>
      </c>
      <c r="H726" s="29" t="s">
        <v>399</v>
      </c>
      <c r="I726" s="30">
        <v>3000</v>
      </c>
      <c r="J726" s="30">
        <v>0</v>
      </c>
      <c r="K726" s="30">
        <v>3000</v>
      </c>
      <c r="L726" s="30">
        <v>1726</v>
      </c>
      <c r="M726" s="30">
        <v>1726</v>
      </c>
      <c r="N726" s="30">
        <v>1240.1500000000001</v>
      </c>
      <c r="O726" s="30">
        <v>1240.1500000000001</v>
      </c>
    </row>
    <row r="727" spans="1:15" x14ac:dyDescent="0.25">
      <c r="A727" s="10" t="str">
        <f>MID(Tabla1[[#This Row],[Org 2]],1,2)</f>
        <v>06</v>
      </c>
      <c r="B727" s="28" t="s">
        <v>39</v>
      </c>
      <c r="C727" s="28" t="s">
        <v>44</v>
      </c>
      <c r="D727" s="11" t="str">
        <f>VLOOKUP(C727,Hoja2!B:C,2,FALSE)</f>
        <v>Bibliotecas Públicas</v>
      </c>
      <c r="E727" s="12" t="str">
        <f t="shared" si="26"/>
        <v>2</v>
      </c>
      <c r="F727" s="12" t="str">
        <f t="shared" si="27"/>
        <v>22</v>
      </c>
      <c r="G727" s="28" t="s">
        <v>447</v>
      </c>
      <c r="H727" s="29" t="s">
        <v>448</v>
      </c>
      <c r="I727" s="30">
        <v>1000</v>
      </c>
      <c r="J727" s="30">
        <v>0</v>
      </c>
      <c r="K727" s="30">
        <v>1000</v>
      </c>
      <c r="L727" s="30">
        <v>0</v>
      </c>
      <c r="M727" s="30">
        <v>0</v>
      </c>
      <c r="N727" s="30">
        <v>0</v>
      </c>
      <c r="O727" s="30">
        <v>0</v>
      </c>
    </row>
    <row r="728" spans="1:15" x14ac:dyDescent="0.25">
      <c r="A728" s="10" t="str">
        <f>MID(Tabla1[[#This Row],[Org 2]],1,2)</f>
        <v>06</v>
      </c>
      <c r="B728" s="28" t="s">
        <v>39</v>
      </c>
      <c r="C728" s="28" t="s">
        <v>44</v>
      </c>
      <c r="D728" s="11" t="str">
        <f>VLOOKUP(C728,Hoja2!B:C,2,FALSE)</f>
        <v>Bibliotecas Públicas</v>
      </c>
      <c r="E728" s="12" t="str">
        <f t="shared" si="26"/>
        <v>2</v>
      </c>
      <c r="F728" s="12" t="str">
        <f t="shared" si="27"/>
        <v>22</v>
      </c>
      <c r="G728" s="28" t="s">
        <v>451</v>
      </c>
      <c r="H728" s="29" t="s">
        <v>452</v>
      </c>
      <c r="I728" s="30">
        <v>8000</v>
      </c>
      <c r="J728" s="30">
        <v>0</v>
      </c>
      <c r="K728" s="30">
        <v>8000</v>
      </c>
      <c r="L728" s="30">
        <v>5122.88</v>
      </c>
      <c r="M728" s="30">
        <v>5122.88</v>
      </c>
      <c r="N728" s="30">
        <v>4958.3100000000004</v>
      </c>
      <c r="O728" s="30">
        <v>4958.3100000000004</v>
      </c>
    </row>
    <row r="729" spans="1:15" x14ac:dyDescent="0.25">
      <c r="A729" s="10" t="str">
        <f>MID(Tabla1[[#This Row],[Org 2]],1,2)</f>
        <v>06</v>
      </c>
      <c r="B729" s="28" t="s">
        <v>39</v>
      </c>
      <c r="C729" s="28" t="s">
        <v>44</v>
      </c>
      <c r="D729" s="11" t="str">
        <f>VLOOKUP(C729,Hoja2!B:C,2,FALSE)</f>
        <v>Bibliotecas Públicas</v>
      </c>
      <c r="E729" s="12" t="str">
        <f t="shared" si="26"/>
        <v>2</v>
      </c>
      <c r="F729" s="12" t="str">
        <f t="shared" si="27"/>
        <v>22</v>
      </c>
      <c r="G729" s="28" t="s">
        <v>503</v>
      </c>
      <c r="H729" s="29" t="s">
        <v>504</v>
      </c>
      <c r="I729" s="30">
        <v>60000</v>
      </c>
      <c r="J729" s="30">
        <v>0</v>
      </c>
      <c r="K729" s="30">
        <v>60000</v>
      </c>
      <c r="L729" s="30">
        <v>59179.51</v>
      </c>
      <c r="M729" s="30">
        <v>59179.51</v>
      </c>
      <c r="N729" s="30">
        <v>19726.439999999999</v>
      </c>
      <c r="O729" s="30">
        <v>19726.439999999999</v>
      </c>
    </row>
    <row r="730" spans="1:15" x14ac:dyDescent="0.25">
      <c r="A730" s="10" t="str">
        <f>MID(Tabla1[[#This Row],[Org 2]],1,2)</f>
        <v>06</v>
      </c>
      <c r="B730" s="28" t="s">
        <v>39</v>
      </c>
      <c r="C730" s="28" t="s">
        <v>44</v>
      </c>
      <c r="D730" s="11" t="str">
        <f>VLOOKUP(C730,Hoja2!B:C,2,FALSE)</f>
        <v>Bibliotecas Públicas</v>
      </c>
      <c r="E730" s="12" t="str">
        <f t="shared" si="26"/>
        <v>2</v>
      </c>
      <c r="F730" s="12" t="str">
        <f t="shared" si="27"/>
        <v>22</v>
      </c>
      <c r="G730" s="28" t="s">
        <v>426</v>
      </c>
      <c r="H730" s="29" t="s">
        <v>427</v>
      </c>
      <c r="I730" s="30">
        <v>348650</v>
      </c>
      <c r="J730" s="30">
        <v>0</v>
      </c>
      <c r="K730" s="30">
        <v>348650</v>
      </c>
      <c r="L730" s="30">
        <v>344326</v>
      </c>
      <c r="M730" s="30">
        <v>344326</v>
      </c>
      <c r="N730" s="30">
        <v>88568.13</v>
      </c>
      <c r="O730" s="30">
        <v>84333.13</v>
      </c>
    </row>
    <row r="731" spans="1:15" x14ac:dyDescent="0.25">
      <c r="A731" s="10" t="str">
        <f>MID(Tabla1[[#This Row],[Org 2]],1,2)</f>
        <v>06</v>
      </c>
      <c r="B731" s="28" t="s">
        <v>39</v>
      </c>
      <c r="C731" s="28" t="s">
        <v>44</v>
      </c>
      <c r="D731" s="11" t="str">
        <f>VLOOKUP(C731,Hoja2!B:C,2,FALSE)</f>
        <v>Bibliotecas Públicas</v>
      </c>
      <c r="E731" s="12" t="str">
        <f t="shared" si="26"/>
        <v>4</v>
      </c>
      <c r="F731" s="12" t="str">
        <f t="shared" si="27"/>
        <v>48</v>
      </c>
      <c r="G731" s="28" t="s">
        <v>712</v>
      </c>
      <c r="H731" s="29" t="s">
        <v>713</v>
      </c>
      <c r="I731" s="30">
        <v>3000</v>
      </c>
      <c r="J731" s="30">
        <v>0</v>
      </c>
      <c r="K731" s="30">
        <v>3000</v>
      </c>
      <c r="L731" s="30">
        <v>3000</v>
      </c>
      <c r="M731" s="30">
        <v>3000</v>
      </c>
      <c r="N731" s="30">
        <v>3000</v>
      </c>
      <c r="O731" s="30">
        <v>3000</v>
      </c>
    </row>
    <row r="732" spans="1:15" x14ac:dyDescent="0.25">
      <c r="A732" s="10" t="str">
        <f>MID(Tabla1[[#This Row],[Org 2]],1,2)</f>
        <v>06</v>
      </c>
      <c r="B732" s="28" t="s">
        <v>39</v>
      </c>
      <c r="C732" s="28" t="s">
        <v>44</v>
      </c>
      <c r="D732" s="11" t="str">
        <f>VLOOKUP(C732,Hoja2!B:C,2,FALSE)</f>
        <v>Bibliotecas Públicas</v>
      </c>
      <c r="E732" s="12" t="str">
        <f t="shared" si="26"/>
        <v>6</v>
      </c>
      <c r="F732" s="12" t="str">
        <f t="shared" si="27"/>
        <v>62</v>
      </c>
      <c r="G732" s="28" t="s">
        <v>648</v>
      </c>
      <c r="H732" s="29" t="s">
        <v>508</v>
      </c>
      <c r="I732" s="30">
        <v>0</v>
      </c>
      <c r="J732" s="30">
        <v>356755.93</v>
      </c>
      <c r="K732" s="30">
        <v>356755.93</v>
      </c>
      <c r="L732" s="30">
        <v>304872.11</v>
      </c>
      <c r="M732" s="30">
        <v>304872.11</v>
      </c>
      <c r="N732" s="30">
        <v>0</v>
      </c>
      <c r="O732" s="30">
        <v>0</v>
      </c>
    </row>
    <row r="733" spans="1:15" x14ac:dyDescent="0.25">
      <c r="A733" s="10" t="str">
        <f>MID(Tabla1[[#This Row],[Org 2]],1,2)</f>
        <v>06</v>
      </c>
      <c r="B733" s="28" t="s">
        <v>39</v>
      </c>
      <c r="C733" s="28" t="s">
        <v>44</v>
      </c>
      <c r="D733" s="11" t="str">
        <f>VLOOKUP(C733,Hoja2!B:C,2,FALSE)</f>
        <v>Bibliotecas Públicas</v>
      </c>
      <c r="E733" s="12" t="str">
        <f t="shared" si="26"/>
        <v>6</v>
      </c>
      <c r="F733" s="12" t="str">
        <f t="shared" si="27"/>
        <v>62</v>
      </c>
      <c r="G733" s="28" t="s">
        <v>493</v>
      </c>
      <c r="H733" s="29" t="s">
        <v>494</v>
      </c>
      <c r="I733" s="30">
        <v>0</v>
      </c>
      <c r="J733" s="30">
        <v>7000</v>
      </c>
      <c r="K733" s="30">
        <v>7000</v>
      </c>
      <c r="L733" s="30">
        <v>2800</v>
      </c>
      <c r="M733" s="30">
        <v>2800</v>
      </c>
      <c r="N733" s="30">
        <v>0</v>
      </c>
      <c r="O733" s="30">
        <v>0</v>
      </c>
    </row>
    <row r="734" spans="1:15" x14ac:dyDescent="0.25">
      <c r="A734" s="10" t="str">
        <f>MID(Tabla1[[#This Row],[Org 2]],1,2)</f>
        <v>06</v>
      </c>
      <c r="B734" s="28" t="s">
        <v>39</v>
      </c>
      <c r="C734" s="28" t="s">
        <v>44</v>
      </c>
      <c r="D734" s="11" t="str">
        <f>VLOOKUP(C734,Hoja2!B:C,2,FALSE)</f>
        <v>Bibliotecas Públicas</v>
      </c>
      <c r="E734" s="12" t="str">
        <f t="shared" si="26"/>
        <v>6</v>
      </c>
      <c r="F734" s="12" t="str">
        <f t="shared" si="27"/>
        <v>62</v>
      </c>
      <c r="G734" s="28" t="s">
        <v>613</v>
      </c>
      <c r="H734" s="29" t="s">
        <v>576</v>
      </c>
      <c r="I734" s="30">
        <v>0</v>
      </c>
      <c r="J734" s="30">
        <v>309156.2</v>
      </c>
      <c r="K734" s="30">
        <v>309156.2</v>
      </c>
      <c r="L734" s="30">
        <v>309156.2</v>
      </c>
      <c r="M734" s="30">
        <v>309156.2</v>
      </c>
      <c r="N734" s="30">
        <v>0</v>
      </c>
      <c r="O734" s="30">
        <v>0</v>
      </c>
    </row>
    <row r="735" spans="1:15" x14ac:dyDescent="0.25">
      <c r="A735" s="10" t="str">
        <f>MID(Tabla1[[#This Row],[Org 2]],1,2)</f>
        <v>06</v>
      </c>
      <c r="B735" s="28" t="s">
        <v>39</v>
      </c>
      <c r="C735" s="28" t="s">
        <v>44</v>
      </c>
      <c r="D735" s="11" t="str">
        <f>VLOOKUP(C735,Hoja2!B:C,2,FALSE)</f>
        <v>Bibliotecas Públicas</v>
      </c>
      <c r="E735" s="12" t="str">
        <f t="shared" si="26"/>
        <v>6</v>
      </c>
      <c r="F735" s="12" t="str">
        <f t="shared" si="27"/>
        <v>62</v>
      </c>
      <c r="G735" s="28" t="s">
        <v>714</v>
      </c>
      <c r="H735" s="29" t="s">
        <v>715</v>
      </c>
      <c r="I735" s="30">
        <v>112500</v>
      </c>
      <c r="J735" s="30">
        <v>0</v>
      </c>
      <c r="K735" s="30">
        <v>112500</v>
      </c>
      <c r="L735" s="30">
        <v>112500</v>
      </c>
      <c r="M735" s="30">
        <v>2008.5</v>
      </c>
      <c r="N735" s="30">
        <v>2008.5</v>
      </c>
      <c r="O735" s="30">
        <v>2008.5</v>
      </c>
    </row>
    <row r="736" spans="1:15" x14ac:dyDescent="0.25">
      <c r="A736" s="10" t="str">
        <f>MID(Tabla1[[#This Row],[Org 2]],1,2)</f>
        <v>06</v>
      </c>
      <c r="B736" s="28" t="s">
        <v>39</v>
      </c>
      <c r="C736" s="28" t="s">
        <v>44</v>
      </c>
      <c r="D736" s="11" t="str">
        <f>VLOOKUP(C736,Hoja2!B:C,2,FALSE)</f>
        <v>Bibliotecas Públicas</v>
      </c>
      <c r="E736" s="12" t="str">
        <f t="shared" si="26"/>
        <v>6</v>
      </c>
      <c r="F736" s="12" t="str">
        <f t="shared" si="27"/>
        <v>63</v>
      </c>
      <c r="G736" s="28" t="s">
        <v>575</v>
      </c>
      <c r="H736" s="29" t="s">
        <v>576</v>
      </c>
      <c r="I736" s="30">
        <v>0</v>
      </c>
      <c r="J736" s="30">
        <v>18150</v>
      </c>
      <c r="K736" s="30">
        <v>18150</v>
      </c>
      <c r="L736" s="30">
        <v>0</v>
      </c>
      <c r="M736" s="30">
        <v>0</v>
      </c>
      <c r="N736" s="30">
        <v>0</v>
      </c>
      <c r="O736" s="30">
        <v>0</v>
      </c>
    </row>
    <row r="737" spans="1:15" x14ac:dyDescent="0.25">
      <c r="A737" s="10" t="str">
        <f>MID(Tabla1[[#This Row],[Org 2]],1,2)</f>
        <v>07</v>
      </c>
      <c r="B737" s="28" t="s">
        <v>45</v>
      </c>
      <c r="C737" s="28" t="s">
        <v>47</v>
      </c>
      <c r="D737" s="11" t="str">
        <f>VLOOKUP(C737,Hoja2!B:C,2,FALSE)</f>
        <v>Tratamiento de Residuos</v>
      </c>
      <c r="E737" s="12" t="str">
        <f t="shared" si="26"/>
        <v>1</v>
      </c>
      <c r="F737" s="12" t="str">
        <f t="shared" si="27"/>
        <v>13</v>
      </c>
      <c r="G737" s="28" t="s">
        <v>455</v>
      </c>
      <c r="H737" s="29" t="s">
        <v>456</v>
      </c>
      <c r="I737" s="30">
        <v>40000</v>
      </c>
      <c r="J737" s="30">
        <v>0</v>
      </c>
      <c r="K737" s="30">
        <v>40000</v>
      </c>
      <c r="L737" s="30">
        <v>40000</v>
      </c>
      <c r="M737" s="30">
        <v>40000</v>
      </c>
      <c r="N737" s="30">
        <v>28561.9</v>
      </c>
      <c r="O737" s="30">
        <v>28561.9</v>
      </c>
    </row>
    <row r="738" spans="1:15" x14ac:dyDescent="0.25">
      <c r="A738" s="10" t="str">
        <f>MID(Tabla1[[#This Row],[Org 2]],1,2)</f>
        <v>07</v>
      </c>
      <c r="B738" s="28" t="s">
        <v>45</v>
      </c>
      <c r="C738" s="28" t="s">
        <v>47</v>
      </c>
      <c r="D738" s="11" t="str">
        <f>VLOOKUP(C738,Hoja2!B:C,2,FALSE)</f>
        <v>Tratamiento de Residuos</v>
      </c>
      <c r="E738" s="12" t="str">
        <f t="shared" si="26"/>
        <v>2</v>
      </c>
      <c r="F738" s="12" t="str">
        <f t="shared" si="27"/>
        <v>22</v>
      </c>
      <c r="G738" s="28" t="s">
        <v>503</v>
      </c>
      <c r="H738" s="29" t="s">
        <v>504</v>
      </c>
      <c r="I738" s="30">
        <v>4700000</v>
      </c>
      <c r="J738" s="30">
        <v>560500</v>
      </c>
      <c r="K738" s="30">
        <v>5260500</v>
      </c>
      <c r="L738" s="30">
        <v>1500541.82</v>
      </c>
      <c r="M738" s="30">
        <v>1500541.82</v>
      </c>
      <c r="N738" s="30">
        <v>1500541.82</v>
      </c>
      <c r="O738" s="30">
        <v>1500541.82</v>
      </c>
    </row>
    <row r="739" spans="1:15" x14ac:dyDescent="0.25">
      <c r="A739" s="10" t="str">
        <f>MID(Tabla1[[#This Row],[Org 2]],1,2)</f>
        <v>07</v>
      </c>
      <c r="B739" s="28" t="s">
        <v>45</v>
      </c>
      <c r="C739" s="28" t="s">
        <v>49</v>
      </c>
      <c r="D739" s="11" t="str">
        <f>VLOOKUP(C739,Hoja2!B:C,2,FALSE)</f>
        <v>Dirección del Área de Medio Ambiente</v>
      </c>
      <c r="E739" s="12" t="str">
        <f t="shared" si="26"/>
        <v>1</v>
      </c>
      <c r="F739" s="12" t="str">
        <f t="shared" si="27"/>
        <v>12</v>
      </c>
      <c r="G739" s="28" t="s">
        <v>414</v>
      </c>
      <c r="H739" s="29" t="s">
        <v>415</v>
      </c>
      <c r="I739" s="30">
        <v>50654</v>
      </c>
      <c r="J739" s="30">
        <v>0</v>
      </c>
      <c r="K739" s="30">
        <v>50654</v>
      </c>
      <c r="L739" s="30">
        <v>33769</v>
      </c>
      <c r="M739" s="30">
        <v>33769</v>
      </c>
      <c r="N739" s="30">
        <v>17049.72</v>
      </c>
      <c r="O739" s="30">
        <v>17049.72</v>
      </c>
    </row>
    <row r="740" spans="1:15" x14ac:dyDescent="0.25">
      <c r="A740" s="10" t="str">
        <f>MID(Tabla1[[#This Row],[Org 2]],1,2)</f>
        <v>07</v>
      </c>
      <c r="B740" s="28" t="s">
        <v>45</v>
      </c>
      <c r="C740" s="28" t="s">
        <v>49</v>
      </c>
      <c r="D740" s="11" t="str">
        <f>VLOOKUP(C740,Hoja2!B:C,2,FALSE)</f>
        <v>Dirección del Área de Medio Ambiente</v>
      </c>
      <c r="E740" s="12" t="str">
        <f t="shared" si="26"/>
        <v>1</v>
      </c>
      <c r="F740" s="12" t="str">
        <f t="shared" si="27"/>
        <v>12</v>
      </c>
      <c r="G740" s="28" t="s">
        <v>416</v>
      </c>
      <c r="H740" s="29" t="s">
        <v>417</v>
      </c>
      <c r="I740" s="30">
        <v>29695</v>
      </c>
      <c r="J740" s="30">
        <v>0</v>
      </c>
      <c r="K740" s="30">
        <v>29695</v>
      </c>
      <c r="L740" s="30">
        <v>14847</v>
      </c>
      <c r="M740" s="30">
        <v>14847</v>
      </c>
      <c r="N740" s="30">
        <v>7496.33</v>
      </c>
      <c r="O740" s="30">
        <v>7496.33</v>
      </c>
    </row>
    <row r="741" spans="1:15" x14ac:dyDescent="0.25">
      <c r="A741" s="10" t="str">
        <f>MID(Tabla1[[#This Row],[Org 2]],1,2)</f>
        <v>07</v>
      </c>
      <c r="B741" s="28" t="s">
        <v>45</v>
      </c>
      <c r="C741" s="28" t="s">
        <v>49</v>
      </c>
      <c r="D741" s="11" t="str">
        <f>VLOOKUP(C741,Hoja2!B:C,2,FALSE)</f>
        <v>Dirección del Área de Medio Ambiente</v>
      </c>
      <c r="E741" s="12" t="str">
        <f t="shared" si="26"/>
        <v>1</v>
      </c>
      <c r="F741" s="12" t="str">
        <f t="shared" si="27"/>
        <v>12</v>
      </c>
      <c r="G741" s="28" t="s">
        <v>384</v>
      </c>
      <c r="H741" s="29" t="s">
        <v>385</v>
      </c>
      <c r="I741" s="30">
        <v>22743</v>
      </c>
      <c r="J741" s="30">
        <v>0</v>
      </c>
      <c r="K741" s="30">
        <v>22743</v>
      </c>
      <c r="L741" s="30">
        <v>22743</v>
      </c>
      <c r="M741" s="30">
        <v>22743</v>
      </c>
      <c r="N741" s="30">
        <v>11482.74</v>
      </c>
      <c r="O741" s="30">
        <v>11482.74</v>
      </c>
    </row>
    <row r="742" spans="1:15" x14ac:dyDescent="0.25">
      <c r="A742" s="10" t="str">
        <f>MID(Tabla1[[#This Row],[Org 2]],1,2)</f>
        <v>07</v>
      </c>
      <c r="B742" s="28" t="s">
        <v>45</v>
      </c>
      <c r="C742" s="28" t="s">
        <v>49</v>
      </c>
      <c r="D742" s="11" t="str">
        <f>VLOOKUP(C742,Hoja2!B:C,2,FALSE)</f>
        <v>Dirección del Área de Medio Ambiente</v>
      </c>
      <c r="E742" s="12" t="str">
        <f t="shared" si="26"/>
        <v>1</v>
      </c>
      <c r="F742" s="12" t="str">
        <f t="shared" si="27"/>
        <v>12</v>
      </c>
      <c r="G742" s="28" t="s">
        <v>418</v>
      </c>
      <c r="H742" s="29" t="s">
        <v>419</v>
      </c>
      <c r="I742" s="30">
        <v>9639</v>
      </c>
      <c r="J742" s="30">
        <v>0</v>
      </c>
      <c r="K742" s="30">
        <v>9639</v>
      </c>
      <c r="L742" s="30">
        <v>9638</v>
      </c>
      <c r="M742" s="30">
        <v>9638</v>
      </c>
      <c r="N742" s="30">
        <v>4866.5600000000004</v>
      </c>
      <c r="O742" s="30">
        <v>4866.5600000000004</v>
      </c>
    </row>
    <row r="743" spans="1:15" x14ac:dyDescent="0.25">
      <c r="A743" s="10" t="str">
        <f>MID(Tabla1[[#This Row],[Org 2]],1,2)</f>
        <v>07</v>
      </c>
      <c r="B743" s="28" t="s">
        <v>45</v>
      </c>
      <c r="C743" s="28" t="s">
        <v>49</v>
      </c>
      <c r="D743" s="11" t="str">
        <f>VLOOKUP(C743,Hoja2!B:C,2,FALSE)</f>
        <v>Dirección del Área de Medio Ambiente</v>
      </c>
      <c r="E743" s="12" t="str">
        <f t="shared" si="26"/>
        <v>1</v>
      </c>
      <c r="F743" s="12" t="str">
        <f t="shared" si="27"/>
        <v>12</v>
      </c>
      <c r="G743" s="28" t="s">
        <v>386</v>
      </c>
      <c r="H743" s="29" t="s">
        <v>387</v>
      </c>
      <c r="I743" s="30">
        <v>28909</v>
      </c>
      <c r="J743" s="30">
        <v>0</v>
      </c>
      <c r="K743" s="30">
        <v>28909</v>
      </c>
      <c r="L743" s="30">
        <v>28908</v>
      </c>
      <c r="M743" s="30">
        <v>28908</v>
      </c>
      <c r="N743" s="30">
        <v>14993.33</v>
      </c>
      <c r="O743" s="30">
        <v>14993.33</v>
      </c>
    </row>
    <row r="744" spans="1:15" x14ac:dyDescent="0.25">
      <c r="A744" s="10" t="str">
        <f>MID(Tabla1[[#This Row],[Org 2]],1,2)</f>
        <v>07</v>
      </c>
      <c r="B744" s="28" t="s">
        <v>45</v>
      </c>
      <c r="C744" s="28" t="s">
        <v>49</v>
      </c>
      <c r="D744" s="11" t="str">
        <f>VLOOKUP(C744,Hoja2!B:C,2,FALSE)</f>
        <v>Dirección del Área de Medio Ambiente</v>
      </c>
      <c r="E744" s="12" t="str">
        <f t="shared" si="26"/>
        <v>1</v>
      </c>
      <c r="F744" s="12" t="str">
        <f t="shared" si="27"/>
        <v>12</v>
      </c>
      <c r="G744" s="28" t="s">
        <v>388</v>
      </c>
      <c r="H744" s="29" t="s">
        <v>389</v>
      </c>
      <c r="I744" s="30">
        <v>79553</v>
      </c>
      <c r="J744" s="30">
        <v>0</v>
      </c>
      <c r="K744" s="30">
        <v>79553</v>
      </c>
      <c r="L744" s="30">
        <v>58919</v>
      </c>
      <c r="M744" s="30">
        <v>58919</v>
      </c>
      <c r="N744" s="30">
        <v>29747.759999999998</v>
      </c>
      <c r="O744" s="30">
        <v>29747.759999999998</v>
      </c>
    </row>
    <row r="745" spans="1:15" x14ac:dyDescent="0.25">
      <c r="A745" s="10" t="str">
        <f>MID(Tabla1[[#This Row],[Org 2]],1,2)</f>
        <v>07</v>
      </c>
      <c r="B745" s="28" t="s">
        <v>45</v>
      </c>
      <c r="C745" s="28" t="s">
        <v>49</v>
      </c>
      <c r="D745" s="11" t="str">
        <f>VLOOKUP(C745,Hoja2!B:C,2,FALSE)</f>
        <v>Dirección del Área de Medio Ambiente</v>
      </c>
      <c r="E745" s="12" t="str">
        <f t="shared" si="26"/>
        <v>1</v>
      </c>
      <c r="F745" s="12" t="str">
        <f t="shared" si="27"/>
        <v>12</v>
      </c>
      <c r="G745" s="28" t="s">
        <v>390</v>
      </c>
      <c r="H745" s="29" t="s">
        <v>391</v>
      </c>
      <c r="I745" s="30">
        <v>192494</v>
      </c>
      <c r="J745" s="30">
        <v>-16000</v>
      </c>
      <c r="K745" s="30">
        <v>176494</v>
      </c>
      <c r="L745" s="30">
        <v>140129</v>
      </c>
      <c r="M745" s="30">
        <v>140129</v>
      </c>
      <c r="N745" s="30">
        <v>70750.12</v>
      </c>
      <c r="O745" s="30">
        <v>70750.12</v>
      </c>
    </row>
    <row r="746" spans="1:15" x14ac:dyDescent="0.25">
      <c r="A746" s="10" t="str">
        <f>MID(Tabla1[[#This Row],[Org 2]],1,2)</f>
        <v>07</v>
      </c>
      <c r="B746" s="28" t="s">
        <v>45</v>
      </c>
      <c r="C746" s="28" t="s">
        <v>49</v>
      </c>
      <c r="D746" s="11" t="str">
        <f>VLOOKUP(C746,Hoja2!B:C,2,FALSE)</f>
        <v>Dirección del Área de Medio Ambiente</v>
      </c>
      <c r="E746" s="12" t="str">
        <f t="shared" si="26"/>
        <v>1</v>
      </c>
      <c r="F746" s="12" t="str">
        <f t="shared" si="27"/>
        <v>12</v>
      </c>
      <c r="G746" s="28" t="s">
        <v>392</v>
      </c>
      <c r="H746" s="29" t="s">
        <v>393</v>
      </c>
      <c r="I746" s="30">
        <v>13245</v>
      </c>
      <c r="J746" s="30">
        <v>0</v>
      </c>
      <c r="K746" s="30">
        <v>13245</v>
      </c>
      <c r="L746" s="30">
        <v>14178.55</v>
      </c>
      <c r="M746" s="30">
        <v>14178.55</v>
      </c>
      <c r="N746" s="30">
        <v>8938.42</v>
      </c>
      <c r="O746" s="30">
        <v>8938.42</v>
      </c>
    </row>
    <row r="747" spans="1:15" x14ac:dyDescent="0.25">
      <c r="A747" s="10" t="str">
        <f>MID(Tabla1[[#This Row],[Org 2]],1,2)</f>
        <v>07</v>
      </c>
      <c r="B747" s="28" t="s">
        <v>45</v>
      </c>
      <c r="C747" s="28" t="s">
        <v>49</v>
      </c>
      <c r="D747" s="11" t="str">
        <f>VLOOKUP(C747,Hoja2!B:C,2,FALSE)</f>
        <v>Dirección del Área de Medio Ambiente</v>
      </c>
      <c r="E747" s="12" t="str">
        <f t="shared" si="26"/>
        <v>2</v>
      </c>
      <c r="F747" s="12" t="str">
        <f t="shared" si="27"/>
        <v>21</v>
      </c>
      <c r="G747" s="28" t="s">
        <v>422</v>
      </c>
      <c r="H747" s="29" t="s">
        <v>423</v>
      </c>
      <c r="I747" s="30">
        <v>12600</v>
      </c>
      <c r="J747" s="30">
        <v>0</v>
      </c>
      <c r="K747" s="30">
        <v>12600</v>
      </c>
      <c r="L747" s="30">
        <v>6073.43</v>
      </c>
      <c r="M747" s="30">
        <v>6073.43</v>
      </c>
      <c r="N747" s="30">
        <v>3481.94</v>
      </c>
      <c r="O747" s="30">
        <v>3481.94</v>
      </c>
    </row>
    <row r="748" spans="1:15" x14ac:dyDescent="0.25">
      <c r="A748" s="10" t="str">
        <f>MID(Tabla1[[#This Row],[Org 2]],1,2)</f>
        <v>07</v>
      </c>
      <c r="B748" s="28" t="s">
        <v>45</v>
      </c>
      <c r="C748" s="28" t="s">
        <v>49</v>
      </c>
      <c r="D748" s="11" t="str">
        <f>VLOOKUP(C748,Hoja2!B:C,2,FALSE)</f>
        <v>Dirección del Área de Medio Ambiente</v>
      </c>
      <c r="E748" s="12" t="str">
        <f t="shared" si="26"/>
        <v>2</v>
      </c>
      <c r="F748" s="12" t="str">
        <f t="shared" si="27"/>
        <v>22</v>
      </c>
      <c r="G748" s="28" t="s">
        <v>453</v>
      </c>
      <c r="H748" s="29" t="s">
        <v>454</v>
      </c>
      <c r="I748" s="30">
        <v>21800</v>
      </c>
      <c r="J748" s="30">
        <v>0</v>
      </c>
      <c r="K748" s="30">
        <v>21800</v>
      </c>
      <c r="L748" s="30">
        <v>21000</v>
      </c>
      <c r="M748" s="30">
        <v>21000</v>
      </c>
      <c r="N748" s="30">
        <v>5929.62</v>
      </c>
      <c r="O748" s="30">
        <v>5929.62</v>
      </c>
    </row>
    <row r="749" spans="1:15" x14ac:dyDescent="0.25">
      <c r="A749" s="10" t="str">
        <f>MID(Tabla1[[#This Row],[Org 2]],1,2)</f>
        <v>07</v>
      </c>
      <c r="B749" s="28" t="s">
        <v>45</v>
      </c>
      <c r="C749" s="28" t="s">
        <v>49</v>
      </c>
      <c r="D749" s="11" t="str">
        <f>VLOOKUP(C749,Hoja2!B:C,2,FALSE)</f>
        <v>Dirección del Área de Medio Ambiente</v>
      </c>
      <c r="E749" s="12" t="str">
        <f t="shared" si="26"/>
        <v>2</v>
      </c>
      <c r="F749" s="12" t="str">
        <f t="shared" si="27"/>
        <v>22</v>
      </c>
      <c r="G749" s="28" t="s">
        <v>560</v>
      </c>
      <c r="H749" s="29" t="s">
        <v>561</v>
      </c>
      <c r="I749" s="30">
        <v>1575</v>
      </c>
      <c r="J749" s="30">
        <v>0</v>
      </c>
      <c r="K749" s="30">
        <v>1575</v>
      </c>
      <c r="L749" s="30">
        <v>0</v>
      </c>
      <c r="M749" s="30">
        <v>0</v>
      </c>
      <c r="N749" s="30">
        <v>0</v>
      </c>
      <c r="O749" s="30">
        <v>0</v>
      </c>
    </row>
    <row r="750" spans="1:15" x14ac:dyDescent="0.25">
      <c r="A750" s="10" t="str">
        <f>MID(Tabla1[[#This Row],[Org 2]],1,2)</f>
        <v>07</v>
      </c>
      <c r="B750" s="28" t="s">
        <v>45</v>
      </c>
      <c r="C750" s="28" t="s">
        <v>49</v>
      </c>
      <c r="D750" s="11" t="str">
        <f>VLOOKUP(C750,Hoja2!B:C,2,FALSE)</f>
        <v>Dirección del Área de Medio Ambiente</v>
      </c>
      <c r="E750" s="12" t="str">
        <f t="shared" si="26"/>
        <v>2</v>
      </c>
      <c r="F750" s="12" t="str">
        <f t="shared" si="27"/>
        <v>22</v>
      </c>
      <c r="G750" s="28" t="s">
        <v>501</v>
      </c>
      <c r="H750" s="29" t="s">
        <v>502</v>
      </c>
      <c r="I750" s="30">
        <v>22103</v>
      </c>
      <c r="J750" s="30">
        <v>0</v>
      </c>
      <c r="K750" s="30">
        <v>22103</v>
      </c>
      <c r="L750" s="30">
        <v>22102.36</v>
      </c>
      <c r="M750" s="30">
        <v>22102.36</v>
      </c>
      <c r="N750" s="30">
        <v>5525.59</v>
      </c>
      <c r="O750" s="30">
        <v>5525.59</v>
      </c>
    </row>
    <row r="751" spans="1:15" x14ac:dyDescent="0.25">
      <c r="A751" s="10" t="str">
        <f>MID(Tabla1[[#This Row],[Org 2]],1,2)</f>
        <v>07</v>
      </c>
      <c r="B751" s="28" t="s">
        <v>45</v>
      </c>
      <c r="C751" s="28" t="s">
        <v>49</v>
      </c>
      <c r="D751" s="11" t="str">
        <f>VLOOKUP(C751,Hoja2!B:C,2,FALSE)</f>
        <v>Dirección del Área de Medio Ambiente</v>
      </c>
      <c r="E751" s="12" t="str">
        <f t="shared" si="26"/>
        <v>2</v>
      </c>
      <c r="F751" s="12" t="str">
        <f t="shared" si="27"/>
        <v>22</v>
      </c>
      <c r="G751" s="28" t="s">
        <v>443</v>
      </c>
      <c r="H751" s="29" t="s">
        <v>444</v>
      </c>
      <c r="I751" s="30">
        <v>1680</v>
      </c>
      <c r="J751" s="30">
        <v>0</v>
      </c>
      <c r="K751" s="30">
        <v>1680</v>
      </c>
      <c r="L751" s="30">
        <v>1411</v>
      </c>
      <c r="M751" s="30">
        <v>1411</v>
      </c>
      <c r="N751" s="30">
        <v>1283.46</v>
      </c>
      <c r="O751" s="30">
        <v>1283.46</v>
      </c>
    </row>
    <row r="752" spans="1:15" x14ac:dyDescent="0.25">
      <c r="A752" s="10" t="str">
        <f>MID(Tabla1[[#This Row],[Org 2]],1,2)</f>
        <v>07</v>
      </c>
      <c r="B752" s="28" t="s">
        <v>45</v>
      </c>
      <c r="C752" s="28" t="s">
        <v>49</v>
      </c>
      <c r="D752" s="11" t="str">
        <f>VLOOKUP(C752,Hoja2!B:C,2,FALSE)</f>
        <v>Dirección del Área de Medio Ambiente</v>
      </c>
      <c r="E752" s="12" t="str">
        <f t="shared" si="26"/>
        <v>2</v>
      </c>
      <c r="F752" s="12" t="str">
        <f t="shared" si="27"/>
        <v>22</v>
      </c>
      <c r="G752" s="28" t="s">
        <v>467</v>
      </c>
      <c r="H752" s="29" t="s">
        <v>468</v>
      </c>
      <c r="I752" s="30">
        <v>1600</v>
      </c>
      <c r="J752" s="30">
        <v>0</v>
      </c>
      <c r="K752" s="30">
        <v>1600</v>
      </c>
      <c r="L752" s="30">
        <v>0</v>
      </c>
      <c r="M752" s="30">
        <v>0</v>
      </c>
      <c r="N752" s="30">
        <v>0</v>
      </c>
      <c r="O752" s="30">
        <v>0</v>
      </c>
    </row>
    <row r="753" spans="1:15" x14ac:dyDescent="0.25">
      <c r="A753" s="10" t="str">
        <f>MID(Tabla1[[#This Row],[Org 2]],1,2)</f>
        <v>07</v>
      </c>
      <c r="B753" s="28" t="s">
        <v>45</v>
      </c>
      <c r="C753" s="28" t="s">
        <v>49</v>
      </c>
      <c r="D753" s="11" t="str">
        <f>VLOOKUP(C753,Hoja2!B:C,2,FALSE)</f>
        <v>Dirección del Área de Medio Ambiente</v>
      </c>
      <c r="E753" s="12" t="str">
        <f t="shared" si="26"/>
        <v>2</v>
      </c>
      <c r="F753" s="12" t="str">
        <f t="shared" si="27"/>
        <v>22</v>
      </c>
      <c r="G753" s="28" t="s">
        <v>447</v>
      </c>
      <c r="H753" s="29" t="s">
        <v>448</v>
      </c>
      <c r="I753" s="30">
        <v>8500</v>
      </c>
      <c r="J753" s="30">
        <v>0</v>
      </c>
      <c r="K753" s="30">
        <v>8500</v>
      </c>
      <c r="L753" s="30">
        <v>0</v>
      </c>
      <c r="M753" s="30">
        <v>0</v>
      </c>
      <c r="N753" s="30">
        <v>0</v>
      </c>
      <c r="O753" s="30">
        <v>0</v>
      </c>
    </row>
    <row r="754" spans="1:15" x14ac:dyDescent="0.25">
      <c r="A754" s="10" t="str">
        <f>MID(Tabla1[[#This Row],[Org 2]],1,2)</f>
        <v>07</v>
      </c>
      <c r="B754" s="28" t="s">
        <v>45</v>
      </c>
      <c r="C754" s="28" t="s">
        <v>49</v>
      </c>
      <c r="D754" s="11" t="str">
        <f>VLOOKUP(C754,Hoja2!B:C,2,FALSE)</f>
        <v>Dirección del Área de Medio Ambiente</v>
      </c>
      <c r="E754" s="12" t="str">
        <f t="shared" si="26"/>
        <v>2</v>
      </c>
      <c r="F754" s="12" t="str">
        <f t="shared" si="27"/>
        <v>22</v>
      </c>
      <c r="G754" s="28" t="s">
        <v>449</v>
      </c>
      <c r="H754" s="29" t="s">
        <v>450</v>
      </c>
      <c r="I754" s="30">
        <v>5000</v>
      </c>
      <c r="J754" s="30">
        <v>0</v>
      </c>
      <c r="K754" s="30">
        <v>5000</v>
      </c>
      <c r="L754" s="30">
        <v>0</v>
      </c>
      <c r="M754" s="30">
        <v>0</v>
      </c>
      <c r="N754" s="30">
        <v>0</v>
      </c>
      <c r="O754" s="30">
        <v>0</v>
      </c>
    </row>
    <row r="755" spans="1:15" x14ac:dyDescent="0.25">
      <c r="A755" s="10" t="str">
        <f>MID(Tabla1[[#This Row],[Org 2]],1,2)</f>
        <v>07</v>
      </c>
      <c r="B755" s="28" t="s">
        <v>45</v>
      </c>
      <c r="C755" s="28" t="s">
        <v>49</v>
      </c>
      <c r="D755" s="11" t="str">
        <f>VLOOKUP(C755,Hoja2!B:C,2,FALSE)</f>
        <v>Dirección del Área de Medio Ambiente</v>
      </c>
      <c r="E755" s="12" t="str">
        <f t="shared" si="26"/>
        <v>2</v>
      </c>
      <c r="F755" s="12" t="str">
        <f t="shared" si="27"/>
        <v>22</v>
      </c>
      <c r="G755" s="28" t="s">
        <v>451</v>
      </c>
      <c r="H755" s="29" t="s">
        <v>452</v>
      </c>
      <c r="I755" s="30">
        <v>33000</v>
      </c>
      <c r="J755" s="30">
        <v>0</v>
      </c>
      <c r="K755" s="30">
        <v>33000</v>
      </c>
      <c r="L755" s="30">
        <v>2114.46</v>
      </c>
      <c r="M755" s="30">
        <v>2114.46</v>
      </c>
      <c r="N755" s="30">
        <v>1711.86</v>
      </c>
      <c r="O755" s="30">
        <v>1711.86</v>
      </c>
    </row>
    <row r="756" spans="1:15" x14ac:dyDescent="0.25">
      <c r="A756" s="10" t="str">
        <f>MID(Tabla1[[#This Row],[Org 2]],1,2)</f>
        <v>07</v>
      </c>
      <c r="B756" s="28" t="s">
        <v>45</v>
      </c>
      <c r="C756" s="28" t="s">
        <v>49</v>
      </c>
      <c r="D756" s="11" t="str">
        <f>VLOOKUP(C756,Hoja2!B:C,2,FALSE)</f>
        <v>Dirección del Área de Medio Ambiente</v>
      </c>
      <c r="E756" s="12" t="str">
        <f t="shared" si="26"/>
        <v>2</v>
      </c>
      <c r="F756" s="12" t="str">
        <f t="shared" si="27"/>
        <v>22</v>
      </c>
      <c r="G756" s="28" t="s">
        <v>503</v>
      </c>
      <c r="H756" s="29" t="s">
        <v>504</v>
      </c>
      <c r="I756" s="30">
        <v>63250</v>
      </c>
      <c r="J756" s="30">
        <v>0</v>
      </c>
      <c r="K756" s="30">
        <v>63250</v>
      </c>
      <c r="L756" s="30">
        <v>62334.2</v>
      </c>
      <c r="M756" s="30">
        <v>62334.2</v>
      </c>
      <c r="N756" s="30">
        <v>24651.75</v>
      </c>
      <c r="O756" s="30">
        <v>19721.400000000001</v>
      </c>
    </row>
    <row r="757" spans="1:15" x14ac:dyDescent="0.25">
      <c r="A757" s="10" t="str">
        <f>MID(Tabla1[[#This Row],[Org 2]],1,2)</f>
        <v>07</v>
      </c>
      <c r="B757" s="28" t="s">
        <v>45</v>
      </c>
      <c r="C757" s="28" t="s">
        <v>49</v>
      </c>
      <c r="D757" s="11" t="str">
        <f>VLOOKUP(C757,Hoja2!B:C,2,FALSE)</f>
        <v>Dirección del Área de Medio Ambiente</v>
      </c>
      <c r="E757" s="12" t="str">
        <f t="shared" si="26"/>
        <v>2</v>
      </c>
      <c r="F757" s="12" t="str">
        <f t="shared" si="27"/>
        <v>22</v>
      </c>
      <c r="G757" s="28" t="s">
        <v>459</v>
      </c>
      <c r="H757" s="29" t="s">
        <v>460</v>
      </c>
      <c r="I757" s="30">
        <v>60000</v>
      </c>
      <c r="J757" s="30">
        <v>0</v>
      </c>
      <c r="K757" s="30">
        <v>60000</v>
      </c>
      <c r="L757" s="30">
        <v>60359</v>
      </c>
      <c r="M757" s="30">
        <v>60359</v>
      </c>
      <c r="N757" s="30">
        <v>28105.599999999999</v>
      </c>
      <c r="O757" s="30">
        <v>28105.599999999999</v>
      </c>
    </row>
    <row r="758" spans="1:15" x14ac:dyDescent="0.25">
      <c r="A758" s="10" t="str">
        <f>MID(Tabla1[[#This Row],[Org 2]],1,2)</f>
        <v>07</v>
      </c>
      <c r="B758" s="28" t="s">
        <v>45</v>
      </c>
      <c r="C758" s="28" t="s">
        <v>49</v>
      </c>
      <c r="D758" s="11" t="str">
        <f>VLOOKUP(C758,Hoja2!B:C,2,FALSE)</f>
        <v>Dirección del Área de Medio Ambiente</v>
      </c>
      <c r="E758" s="12" t="str">
        <f t="shared" si="26"/>
        <v>2</v>
      </c>
      <c r="F758" s="12" t="str">
        <f t="shared" si="27"/>
        <v>22</v>
      </c>
      <c r="G758" s="28" t="s">
        <v>426</v>
      </c>
      <c r="H758" s="29" t="s">
        <v>427</v>
      </c>
      <c r="I758" s="30">
        <v>60000</v>
      </c>
      <c r="J758" s="30">
        <v>0</v>
      </c>
      <c r="K758" s="30">
        <v>60000</v>
      </c>
      <c r="L758" s="30">
        <v>61519.93</v>
      </c>
      <c r="M758" s="30">
        <v>61519.93</v>
      </c>
      <c r="N758" s="30">
        <v>17584.64</v>
      </c>
      <c r="O758" s="30">
        <v>16035.02</v>
      </c>
    </row>
    <row r="759" spans="1:15" x14ac:dyDescent="0.25">
      <c r="A759" s="10" t="str">
        <f>MID(Tabla1[[#This Row],[Org 2]],1,2)</f>
        <v>07</v>
      </c>
      <c r="B759" s="28" t="s">
        <v>45</v>
      </c>
      <c r="C759" s="28" t="s">
        <v>49</v>
      </c>
      <c r="D759" s="11" t="str">
        <f>VLOOKUP(C759,Hoja2!B:C,2,FALSE)</f>
        <v>Dirección del Área de Medio Ambiente</v>
      </c>
      <c r="E759" s="12" t="str">
        <f t="shared" si="26"/>
        <v>2</v>
      </c>
      <c r="F759" s="12" t="str">
        <f t="shared" si="27"/>
        <v>23</v>
      </c>
      <c r="G759" s="28" t="s">
        <v>404</v>
      </c>
      <c r="H759" s="29" t="s">
        <v>405</v>
      </c>
      <c r="I759" s="30">
        <v>0</v>
      </c>
      <c r="J759" s="30">
        <v>0</v>
      </c>
      <c r="K759" s="30">
        <v>0</v>
      </c>
      <c r="L759" s="30">
        <v>196.34</v>
      </c>
      <c r="M759" s="30">
        <v>196.34</v>
      </c>
      <c r="N759" s="30">
        <v>196.34</v>
      </c>
      <c r="O759" s="30">
        <v>196.34</v>
      </c>
    </row>
    <row r="760" spans="1:15" x14ac:dyDescent="0.25">
      <c r="A760" s="10" t="str">
        <f>MID(Tabla1[[#This Row],[Org 2]],1,2)</f>
        <v>07</v>
      </c>
      <c r="B760" s="28" t="s">
        <v>45</v>
      </c>
      <c r="C760" s="28" t="s">
        <v>49</v>
      </c>
      <c r="D760" s="11" t="str">
        <f>VLOOKUP(C760,Hoja2!B:C,2,FALSE)</f>
        <v>Dirección del Área de Medio Ambiente</v>
      </c>
      <c r="E760" s="12" t="str">
        <f t="shared" si="26"/>
        <v>2</v>
      </c>
      <c r="F760" s="12" t="str">
        <f t="shared" si="27"/>
        <v>23</v>
      </c>
      <c r="G760" s="28" t="s">
        <v>406</v>
      </c>
      <c r="H760" s="29" t="s">
        <v>407</v>
      </c>
      <c r="I760" s="30">
        <v>1000</v>
      </c>
      <c r="J760" s="30">
        <v>0</v>
      </c>
      <c r="K760" s="30">
        <v>1000</v>
      </c>
      <c r="L760" s="30">
        <v>723.59</v>
      </c>
      <c r="M760" s="30">
        <v>723.59</v>
      </c>
      <c r="N760" s="30">
        <v>723.59</v>
      </c>
      <c r="O760" s="30">
        <v>723.59</v>
      </c>
    </row>
    <row r="761" spans="1:15" x14ac:dyDescent="0.25">
      <c r="A761" s="10" t="str">
        <f>MID(Tabla1[[#This Row],[Org 2]],1,2)</f>
        <v>07</v>
      </c>
      <c r="B761" s="28" t="s">
        <v>45</v>
      </c>
      <c r="C761" s="28" t="s">
        <v>49</v>
      </c>
      <c r="D761" s="11" t="str">
        <f>VLOOKUP(C761,Hoja2!B:C,2,FALSE)</f>
        <v>Dirección del Área de Medio Ambiente</v>
      </c>
      <c r="E761" s="12" t="str">
        <f t="shared" si="26"/>
        <v>2</v>
      </c>
      <c r="F761" s="12" t="str">
        <f t="shared" si="27"/>
        <v>23</v>
      </c>
      <c r="G761" s="28" t="s">
        <v>409</v>
      </c>
      <c r="H761" s="29" t="s">
        <v>405</v>
      </c>
      <c r="I761" s="30">
        <v>0</v>
      </c>
      <c r="J761" s="30">
        <v>0</v>
      </c>
      <c r="K761" s="30">
        <v>0</v>
      </c>
      <c r="L761" s="30">
        <v>0</v>
      </c>
      <c r="M761" s="30">
        <v>0</v>
      </c>
      <c r="N761" s="30">
        <v>0</v>
      </c>
      <c r="O761" s="30">
        <v>0</v>
      </c>
    </row>
    <row r="762" spans="1:15" x14ac:dyDescent="0.25">
      <c r="A762" s="10" t="str">
        <f>MID(Tabla1[[#This Row],[Org 2]],1,2)</f>
        <v>07</v>
      </c>
      <c r="B762" s="28" t="s">
        <v>45</v>
      </c>
      <c r="C762" s="28" t="s">
        <v>49</v>
      </c>
      <c r="D762" s="11" t="str">
        <f>VLOOKUP(C762,Hoja2!B:C,2,FALSE)</f>
        <v>Dirección del Área de Medio Ambiente</v>
      </c>
      <c r="E762" s="12" t="str">
        <f t="shared" si="26"/>
        <v>2</v>
      </c>
      <c r="F762" s="12" t="str">
        <f t="shared" si="27"/>
        <v>23</v>
      </c>
      <c r="G762" s="28" t="s">
        <v>410</v>
      </c>
      <c r="H762" s="29" t="s">
        <v>411</v>
      </c>
      <c r="I762" s="30">
        <v>1000</v>
      </c>
      <c r="J762" s="30">
        <v>0</v>
      </c>
      <c r="K762" s="30">
        <v>1000</v>
      </c>
      <c r="L762" s="30">
        <v>650.15</v>
      </c>
      <c r="M762" s="30">
        <v>650.15</v>
      </c>
      <c r="N762" s="30">
        <v>650.15</v>
      </c>
      <c r="O762" s="30">
        <v>650.15</v>
      </c>
    </row>
    <row r="763" spans="1:15" x14ac:dyDescent="0.25">
      <c r="A763" s="10" t="str">
        <f>MID(Tabla1[[#This Row],[Org 2]],1,2)</f>
        <v>07</v>
      </c>
      <c r="B763" s="28" t="s">
        <v>45</v>
      </c>
      <c r="C763" s="28" t="s">
        <v>49</v>
      </c>
      <c r="D763" s="11" t="str">
        <f>VLOOKUP(C763,Hoja2!B:C,2,FALSE)</f>
        <v>Dirección del Área de Medio Ambiente</v>
      </c>
      <c r="E763" s="12" t="str">
        <f t="shared" si="26"/>
        <v>4</v>
      </c>
      <c r="F763" s="12" t="str">
        <f t="shared" si="27"/>
        <v>45</v>
      </c>
      <c r="G763" s="28" t="s">
        <v>716</v>
      </c>
      <c r="H763" s="29" t="s">
        <v>717</v>
      </c>
      <c r="I763" s="30">
        <v>0</v>
      </c>
      <c r="J763" s="30">
        <v>49732.800000000003</v>
      </c>
      <c r="K763" s="30">
        <v>49732.800000000003</v>
      </c>
      <c r="L763" s="30">
        <v>49732.800000000003</v>
      </c>
      <c r="M763" s="30">
        <v>49732.800000000003</v>
      </c>
      <c r="N763" s="30">
        <v>49732.800000000003</v>
      </c>
      <c r="O763" s="30">
        <v>49732.800000000003</v>
      </c>
    </row>
    <row r="764" spans="1:15" x14ac:dyDescent="0.25">
      <c r="A764" s="10" t="str">
        <f>MID(Tabla1[[#This Row],[Org 2]],1,2)</f>
        <v>07</v>
      </c>
      <c r="B764" s="28" t="s">
        <v>45</v>
      </c>
      <c r="C764" s="28" t="s">
        <v>49</v>
      </c>
      <c r="D764" s="11" t="str">
        <f>VLOOKUP(C764,Hoja2!B:C,2,FALSE)</f>
        <v>Dirección del Área de Medio Ambiente</v>
      </c>
      <c r="E764" s="12" t="str">
        <f t="shared" si="26"/>
        <v>4</v>
      </c>
      <c r="F764" s="12" t="str">
        <f t="shared" si="27"/>
        <v>46</v>
      </c>
      <c r="G764" s="28" t="s">
        <v>463</v>
      </c>
      <c r="H764" s="29" t="s">
        <v>464</v>
      </c>
      <c r="I764" s="30">
        <v>10600</v>
      </c>
      <c r="J764" s="30">
        <v>0</v>
      </c>
      <c r="K764" s="30">
        <v>10600</v>
      </c>
      <c r="L764" s="30">
        <v>0</v>
      </c>
      <c r="M764" s="30">
        <v>0</v>
      </c>
      <c r="N764" s="30">
        <v>0</v>
      </c>
      <c r="O764" s="30">
        <v>0</v>
      </c>
    </row>
    <row r="765" spans="1:15" x14ac:dyDescent="0.25">
      <c r="A765" s="10" t="str">
        <f>MID(Tabla1[[#This Row],[Org 2]],1,2)</f>
        <v>07</v>
      </c>
      <c r="B765" s="28" t="s">
        <v>45</v>
      </c>
      <c r="C765" s="28" t="s">
        <v>49</v>
      </c>
      <c r="D765" s="11" t="str">
        <f>VLOOKUP(C765,Hoja2!B:C,2,FALSE)</f>
        <v>Dirección del Área de Medio Ambiente</v>
      </c>
      <c r="E765" s="12" t="str">
        <f t="shared" si="26"/>
        <v>4</v>
      </c>
      <c r="F765" s="12" t="str">
        <f t="shared" si="27"/>
        <v>46</v>
      </c>
      <c r="G765" s="28" t="s">
        <v>465</v>
      </c>
      <c r="H765" s="29" t="s">
        <v>466</v>
      </c>
      <c r="I765" s="30">
        <v>6200</v>
      </c>
      <c r="J765" s="30">
        <v>0</v>
      </c>
      <c r="K765" s="30">
        <v>6200</v>
      </c>
      <c r="L765" s="30">
        <v>5000</v>
      </c>
      <c r="M765" s="30">
        <v>5000</v>
      </c>
      <c r="N765" s="30">
        <v>3000</v>
      </c>
      <c r="O765" s="30">
        <v>3000</v>
      </c>
    </row>
    <row r="766" spans="1:15" x14ac:dyDescent="0.25">
      <c r="A766" s="10" t="str">
        <f>MID(Tabla1[[#This Row],[Org 2]],1,2)</f>
        <v>07</v>
      </c>
      <c r="B766" s="28" t="s">
        <v>45</v>
      </c>
      <c r="C766" s="28" t="s">
        <v>50</v>
      </c>
      <c r="D766" s="11" t="str">
        <f>VLOOKUP(C766,Hoja2!B:C,2,FALSE)</f>
        <v>Parques y Jardines</v>
      </c>
      <c r="E766" s="12" t="str">
        <f t="shared" si="26"/>
        <v>1</v>
      </c>
      <c r="F766" s="12" t="str">
        <f t="shared" si="27"/>
        <v>12</v>
      </c>
      <c r="G766" s="28" t="s">
        <v>384</v>
      </c>
      <c r="H766" s="29" t="s">
        <v>385</v>
      </c>
      <c r="I766" s="30">
        <v>22743</v>
      </c>
      <c r="J766" s="30">
        <v>0</v>
      </c>
      <c r="K766" s="30">
        <v>22743</v>
      </c>
      <c r="L766" s="30">
        <v>22743</v>
      </c>
      <c r="M766" s="30">
        <v>22743</v>
      </c>
      <c r="N766" s="30">
        <v>11482.74</v>
      </c>
      <c r="O766" s="30">
        <v>11482.74</v>
      </c>
    </row>
    <row r="767" spans="1:15" x14ac:dyDescent="0.25">
      <c r="A767" s="10" t="str">
        <f>MID(Tabla1[[#This Row],[Org 2]],1,2)</f>
        <v>07</v>
      </c>
      <c r="B767" s="28" t="s">
        <v>45</v>
      </c>
      <c r="C767" s="28" t="s">
        <v>50</v>
      </c>
      <c r="D767" s="11" t="str">
        <f>VLOOKUP(C767,Hoja2!B:C,2,FALSE)</f>
        <v>Parques y Jardines</v>
      </c>
      <c r="E767" s="12" t="str">
        <f t="shared" si="26"/>
        <v>1</v>
      </c>
      <c r="F767" s="12" t="str">
        <f t="shared" si="27"/>
        <v>12</v>
      </c>
      <c r="G767" s="28" t="s">
        <v>418</v>
      </c>
      <c r="H767" s="29" t="s">
        <v>419</v>
      </c>
      <c r="I767" s="30">
        <v>9639</v>
      </c>
      <c r="J767" s="30">
        <v>0</v>
      </c>
      <c r="K767" s="30">
        <v>9639</v>
      </c>
      <c r="L767" s="30">
        <v>8638</v>
      </c>
      <c r="M767" s="30">
        <v>8638</v>
      </c>
      <c r="N767" s="30">
        <v>4866.5600000000004</v>
      </c>
      <c r="O767" s="30">
        <v>4866.5600000000004</v>
      </c>
    </row>
    <row r="768" spans="1:15" x14ac:dyDescent="0.25">
      <c r="A768" s="10" t="str">
        <f>MID(Tabla1[[#This Row],[Org 2]],1,2)</f>
        <v>07</v>
      </c>
      <c r="B768" s="28" t="s">
        <v>45</v>
      </c>
      <c r="C768" s="28" t="s">
        <v>50</v>
      </c>
      <c r="D768" s="11" t="str">
        <f>VLOOKUP(C768,Hoja2!B:C,2,FALSE)</f>
        <v>Parques y Jardines</v>
      </c>
      <c r="E768" s="12" t="str">
        <f t="shared" si="26"/>
        <v>1</v>
      </c>
      <c r="F768" s="12" t="str">
        <f t="shared" si="27"/>
        <v>12</v>
      </c>
      <c r="G768" s="28" t="s">
        <v>386</v>
      </c>
      <c r="H768" s="29" t="s">
        <v>387</v>
      </c>
      <c r="I768" s="30">
        <v>4033</v>
      </c>
      <c r="J768" s="30">
        <v>0</v>
      </c>
      <c r="K768" s="30">
        <v>4033</v>
      </c>
      <c r="L768" s="30">
        <v>4033</v>
      </c>
      <c r="M768" s="30">
        <v>4033</v>
      </c>
      <c r="N768" s="30">
        <v>2036.38</v>
      </c>
      <c r="O768" s="30">
        <v>2036.38</v>
      </c>
    </row>
    <row r="769" spans="1:15" x14ac:dyDescent="0.25">
      <c r="A769" s="10" t="str">
        <f>MID(Tabla1[[#This Row],[Org 2]],1,2)</f>
        <v>07</v>
      </c>
      <c r="B769" s="28" t="s">
        <v>45</v>
      </c>
      <c r="C769" s="28" t="s">
        <v>50</v>
      </c>
      <c r="D769" s="11" t="str">
        <f>VLOOKUP(C769,Hoja2!B:C,2,FALSE)</f>
        <v>Parques y Jardines</v>
      </c>
      <c r="E769" s="12" t="str">
        <f t="shared" ref="E769:E832" si="28">LEFT(G769,1)</f>
        <v>1</v>
      </c>
      <c r="F769" s="12" t="str">
        <f t="shared" ref="F769:F832" si="29">LEFT(G769,2)</f>
        <v>12</v>
      </c>
      <c r="G769" s="28" t="s">
        <v>388</v>
      </c>
      <c r="H769" s="29" t="s">
        <v>389</v>
      </c>
      <c r="I769" s="30">
        <v>18353</v>
      </c>
      <c r="J769" s="30">
        <v>0</v>
      </c>
      <c r="K769" s="30">
        <v>18353</v>
      </c>
      <c r="L769" s="30">
        <v>18353</v>
      </c>
      <c r="M769" s="30">
        <v>18353</v>
      </c>
      <c r="N769" s="30">
        <v>9266.4599999999991</v>
      </c>
      <c r="O769" s="30">
        <v>9266.4599999999991</v>
      </c>
    </row>
    <row r="770" spans="1:15" x14ac:dyDescent="0.25">
      <c r="A770" s="10" t="str">
        <f>MID(Tabla1[[#This Row],[Org 2]],1,2)</f>
        <v>07</v>
      </c>
      <c r="B770" s="28" t="s">
        <v>45</v>
      </c>
      <c r="C770" s="28" t="s">
        <v>50</v>
      </c>
      <c r="D770" s="11" t="str">
        <f>VLOOKUP(C770,Hoja2!B:C,2,FALSE)</f>
        <v>Parques y Jardines</v>
      </c>
      <c r="E770" s="12" t="str">
        <f t="shared" si="28"/>
        <v>1</v>
      </c>
      <c r="F770" s="12" t="str">
        <f t="shared" si="29"/>
        <v>12</v>
      </c>
      <c r="G770" s="28" t="s">
        <v>390</v>
      </c>
      <c r="H770" s="29" t="s">
        <v>391</v>
      </c>
      <c r="I770" s="30">
        <v>39010</v>
      </c>
      <c r="J770" s="30">
        <v>0</v>
      </c>
      <c r="K770" s="30">
        <v>39010</v>
      </c>
      <c r="L770" s="30">
        <v>39010</v>
      </c>
      <c r="M770" s="30">
        <v>39010</v>
      </c>
      <c r="N770" s="30">
        <v>19695.830000000002</v>
      </c>
      <c r="O770" s="30">
        <v>19695.830000000002</v>
      </c>
    </row>
    <row r="771" spans="1:15" x14ac:dyDescent="0.25">
      <c r="A771" s="10" t="str">
        <f>MID(Tabla1[[#This Row],[Org 2]],1,2)</f>
        <v>07</v>
      </c>
      <c r="B771" s="28" t="s">
        <v>45</v>
      </c>
      <c r="C771" s="28" t="s">
        <v>50</v>
      </c>
      <c r="D771" s="11" t="str">
        <f>VLOOKUP(C771,Hoja2!B:C,2,FALSE)</f>
        <v>Parques y Jardines</v>
      </c>
      <c r="E771" s="12" t="str">
        <f t="shared" si="28"/>
        <v>1</v>
      </c>
      <c r="F771" s="12" t="str">
        <f t="shared" si="29"/>
        <v>12</v>
      </c>
      <c r="G771" s="28" t="s">
        <v>392</v>
      </c>
      <c r="H771" s="29" t="s">
        <v>393</v>
      </c>
      <c r="I771" s="30">
        <v>2071</v>
      </c>
      <c r="J771" s="30">
        <v>0</v>
      </c>
      <c r="K771" s="30">
        <v>2071</v>
      </c>
      <c r="L771" s="30">
        <v>2070.1999999999998</v>
      </c>
      <c r="M771" s="30">
        <v>2070.1999999999998</v>
      </c>
      <c r="N771" s="30">
        <v>1181.06</v>
      </c>
      <c r="O771" s="30">
        <v>1181.06</v>
      </c>
    </row>
    <row r="772" spans="1:15" x14ac:dyDescent="0.25">
      <c r="A772" s="10" t="str">
        <f>MID(Tabla1[[#This Row],[Org 2]],1,2)</f>
        <v>07</v>
      </c>
      <c r="B772" s="28" t="s">
        <v>45</v>
      </c>
      <c r="C772" s="28" t="s">
        <v>50</v>
      </c>
      <c r="D772" s="11" t="str">
        <f>VLOOKUP(C772,Hoja2!B:C,2,FALSE)</f>
        <v>Parques y Jardines</v>
      </c>
      <c r="E772" s="12" t="str">
        <f t="shared" si="28"/>
        <v>1</v>
      </c>
      <c r="F772" s="12" t="str">
        <f t="shared" si="29"/>
        <v>13</v>
      </c>
      <c r="G772" s="28" t="s">
        <v>430</v>
      </c>
      <c r="H772" s="29" t="s">
        <v>381</v>
      </c>
      <c r="I772" s="30">
        <v>1942103</v>
      </c>
      <c r="J772" s="30">
        <v>-20000</v>
      </c>
      <c r="K772" s="30">
        <v>1922103</v>
      </c>
      <c r="L772" s="30">
        <v>1300107</v>
      </c>
      <c r="M772" s="30">
        <v>1300107</v>
      </c>
      <c r="N772" s="30">
        <v>768907.58</v>
      </c>
      <c r="O772" s="30">
        <v>768907.58</v>
      </c>
    </row>
    <row r="773" spans="1:15" x14ac:dyDescent="0.25">
      <c r="A773" s="10" t="str">
        <f>MID(Tabla1[[#This Row],[Org 2]],1,2)</f>
        <v>07</v>
      </c>
      <c r="B773" s="28" t="s">
        <v>45</v>
      </c>
      <c r="C773" s="28" t="s">
        <v>50</v>
      </c>
      <c r="D773" s="11" t="str">
        <f>VLOOKUP(C773,Hoja2!B:C,2,FALSE)</f>
        <v>Parques y Jardines</v>
      </c>
      <c r="E773" s="12" t="str">
        <f t="shared" si="28"/>
        <v>1</v>
      </c>
      <c r="F773" s="12" t="str">
        <f t="shared" si="29"/>
        <v>13</v>
      </c>
      <c r="G773" s="28" t="s">
        <v>431</v>
      </c>
      <c r="H773" s="29" t="s">
        <v>432</v>
      </c>
      <c r="I773" s="30">
        <v>17000</v>
      </c>
      <c r="J773" s="30">
        <v>0</v>
      </c>
      <c r="K773" s="30">
        <v>17000</v>
      </c>
      <c r="L773" s="30">
        <v>16986.419999999998</v>
      </c>
      <c r="M773" s="30">
        <v>16986.419999999998</v>
      </c>
      <c r="N773" s="30">
        <v>15128.02</v>
      </c>
      <c r="O773" s="30">
        <v>15128.02</v>
      </c>
    </row>
    <row r="774" spans="1:15" x14ac:dyDescent="0.25">
      <c r="A774" s="10" t="str">
        <f>MID(Tabla1[[#This Row],[Org 2]],1,2)</f>
        <v>07</v>
      </c>
      <c r="B774" s="28" t="s">
        <v>45</v>
      </c>
      <c r="C774" s="28" t="s">
        <v>50</v>
      </c>
      <c r="D774" s="11" t="str">
        <f>VLOOKUP(C774,Hoja2!B:C,2,FALSE)</f>
        <v>Parques y Jardines</v>
      </c>
      <c r="E774" s="12" t="str">
        <f t="shared" si="28"/>
        <v>1</v>
      </c>
      <c r="F774" s="12" t="str">
        <f t="shared" si="29"/>
        <v>13</v>
      </c>
      <c r="G774" s="28" t="s">
        <v>433</v>
      </c>
      <c r="H774" s="29" t="s">
        <v>434</v>
      </c>
      <c r="I774" s="30">
        <v>1847146</v>
      </c>
      <c r="J774" s="30">
        <v>0</v>
      </c>
      <c r="K774" s="30">
        <v>1847146</v>
      </c>
      <c r="L774" s="30">
        <v>1176277.3700000001</v>
      </c>
      <c r="M774" s="30">
        <v>1176277.3700000001</v>
      </c>
      <c r="N774" s="30">
        <v>802881.59</v>
      </c>
      <c r="O774" s="30">
        <v>802881.59</v>
      </c>
    </row>
    <row r="775" spans="1:15" x14ac:dyDescent="0.25">
      <c r="A775" s="10" t="str">
        <f>MID(Tabla1[[#This Row],[Org 2]],1,2)</f>
        <v>07</v>
      </c>
      <c r="B775" s="28" t="s">
        <v>45</v>
      </c>
      <c r="C775" s="28" t="s">
        <v>50</v>
      </c>
      <c r="D775" s="11" t="str">
        <f>VLOOKUP(C775,Hoja2!B:C,2,FALSE)</f>
        <v>Parques y Jardines</v>
      </c>
      <c r="E775" s="12" t="str">
        <f t="shared" si="28"/>
        <v>1</v>
      </c>
      <c r="F775" s="12" t="str">
        <f t="shared" si="29"/>
        <v>13</v>
      </c>
      <c r="G775" s="28" t="s">
        <v>455</v>
      </c>
      <c r="H775" s="29" t="s">
        <v>456</v>
      </c>
      <c r="I775" s="30">
        <v>0</v>
      </c>
      <c r="J775" s="30">
        <v>0</v>
      </c>
      <c r="K775" s="30">
        <v>0</v>
      </c>
      <c r="L775" s="30">
        <v>626255.19999999995</v>
      </c>
      <c r="M775" s="30">
        <v>626255.19999999995</v>
      </c>
      <c r="N775" s="30">
        <v>419934.27</v>
      </c>
      <c r="O775" s="30">
        <v>419934.27</v>
      </c>
    </row>
    <row r="776" spans="1:15" x14ac:dyDescent="0.25">
      <c r="A776" s="10" t="str">
        <f>MID(Tabla1[[#This Row],[Org 2]],1,2)</f>
        <v>07</v>
      </c>
      <c r="B776" s="28" t="s">
        <v>45</v>
      </c>
      <c r="C776" s="28" t="s">
        <v>50</v>
      </c>
      <c r="D776" s="11" t="str">
        <f>VLOOKUP(C776,Hoja2!B:C,2,FALSE)</f>
        <v>Parques y Jardines</v>
      </c>
      <c r="E776" s="12" t="str">
        <f t="shared" si="28"/>
        <v>1</v>
      </c>
      <c r="F776" s="12" t="str">
        <f t="shared" si="29"/>
        <v>14</v>
      </c>
      <c r="G776" s="28" t="s">
        <v>587</v>
      </c>
      <c r="H776" s="29" t="s">
        <v>588</v>
      </c>
      <c r="I776" s="30">
        <v>0</v>
      </c>
      <c r="J776" s="30">
        <v>0</v>
      </c>
      <c r="K776" s="30">
        <v>0</v>
      </c>
      <c r="L776" s="30">
        <v>0</v>
      </c>
      <c r="M776" s="30">
        <v>0</v>
      </c>
      <c r="N776" s="30">
        <v>0</v>
      </c>
      <c r="O776" s="30">
        <v>0</v>
      </c>
    </row>
    <row r="777" spans="1:15" x14ac:dyDescent="0.25">
      <c r="A777" s="10" t="str">
        <f>MID(Tabla1[[#This Row],[Org 2]],1,2)</f>
        <v>07</v>
      </c>
      <c r="B777" s="28" t="s">
        <v>45</v>
      </c>
      <c r="C777" s="28" t="s">
        <v>50</v>
      </c>
      <c r="D777" s="11" t="str">
        <f>VLOOKUP(C777,Hoja2!B:C,2,FALSE)</f>
        <v>Parques y Jardines</v>
      </c>
      <c r="E777" s="12" t="str">
        <f t="shared" si="28"/>
        <v>2</v>
      </c>
      <c r="F777" s="12" t="str">
        <f t="shared" si="29"/>
        <v>20</v>
      </c>
      <c r="G777" s="28" t="s">
        <v>420</v>
      </c>
      <c r="H777" s="29" t="s">
        <v>421</v>
      </c>
      <c r="I777" s="30">
        <v>6000</v>
      </c>
      <c r="J777" s="30">
        <v>0</v>
      </c>
      <c r="K777" s="30">
        <v>6000</v>
      </c>
      <c r="L777" s="30">
        <v>6000</v>
      </c>
      <c r="M777" s="30">
        <v>2589.1</v>
      </c>
      <c r="N777" s="30">
        <v>2589.1</v>
      </c>
      <c r="O777" s="30">
        <v>2589.1</v>
      </c>
    </row>
    <row r="778" spans="1:15" x14ac:dyDescent="0.25">
      <c r="A778" s="10" t="str">
        <f>MID(Tabla1[[#This Row],[Org 2]],1,2)</f>
        <v>07</v>
      </c>
      <c r="B778" s="28" t="s">
        <v>45</v>
      </c>
      <c r="C778" s="28" t="s">
        <v>50</v>
      </c>
      <c r="D778" s="11" t="str">
        <f>VLOOKUP(C778,Hoja2!B:C,2,FALSE)</f>
        <v>Parques y Jardines</v>
      </c>
      <c r="E778" s="12" t="str">
        <f t="shared" si="28"/>
        <v>2</v>
      </c>
      <c r="F778" s="12" t="str">
        <f t="shared" si="29"/>
        <v>21</v>
      </c>
      <c r="G778" s="28" t="s">
        <v>718</v>
      </c>
      <c r="H778" s="29" t="s">
        <v>719</v>
      </c>
      <c r="I778" s="30">
        <v>125000</v>
      </c>
      <c r="J778" s="30">
        <v>0</v>
      </c>
      <c r="K778" s="30">
        <v>125000</v>
      </c>
      <c r="L778" s="30">
        <v>0</v>
      </c>
      <c r="M778" s="30">
        <v>0</v>
      </c>
      <c r="N778" s="30">
        <v>0</v>
      </c>
      <c r="O778" s="30">
        <v>0</v>
      </c>
    </row>
    <row r="779" spans="1:15" x14ac:dyDescent="0.25">
      <c r="A779" s="10" t="str">
        <f>MID(Tabla1[[#This Row],[Org 2]],1,2)</f>
        <v>07</v>
      </c>
      <c r="B779" s="28" t="s">
        <v>45</v>
      </c>
      <c r="C779" s="28" t="s">
        <v>50</v>
      </c>
      <c r="D779" s="11" t="str">
        <f>VLOOKUP(C779,Hoja2!B:C,2,FALSE)</f>
        <v>Parques y Jardines</v>
      </c>
      <c r="E779" s="12" t="str">
        <f t="shared" si="28"/>
        <v>2</v>
      </c>
      <c r="F779" s="12" t="str">
        <f t="shared" si="29"/>
        <v>21</v>
      </c>
      <c r="G779" s="28" t="s">
        <v>499</v>
      </c>
      <c r="H779" s="29" t="s">
        <v>500</v>
      </c>
      <c r="I779" s="30">
        <v>2500</v>
      </c>
      <c r="J779" s="30">
        <v>0</v>
      </c>
      <c r="K779" s="30">
        <v>2500</v>
      </c>
      <c r="L779" s="30">
        <v>0</v>
      </c>
      <c r="M779" s="30">
        <v>0</v>
      </c>
      <c r="N779" s="30">
        <v>0</v>
      </c>
      <c r="O779" s="30">
        <v>0</v>
      </c>
    </row>
    <row r="780" spans="1:15" x14ac:dyDescent="0.25">
      <c r="A780" s="10" t="str">
        <f>MID(Tabla1[[#This Row],[Org 2]],1,2)</f>
        <v>07</v>
      </c>
      <c r="B780" s="28" t="s">
        <v>45</v>
      </c>
      <c r="C780" s="28" t="s">
        <v>50</v>
      </c>
      <c r="D780" s="11" t="str">
        <f>VLOOKUP(C780,Hoja2!B:C,2,FALSE)</f>
        <v>Parques y Jardines</v>
      </c>
      <c r="E780" s="12" t="str">
        <f t="shared" si="28"/>
        <v>2</v>
      </c>
      <c r="F780" s="12" t="str">
        <f t="shared" si="29"/>
        <v>21</v>
      </c>
      <c r="G780" s="28" t="s">
        <v>422</v>
      </c>
      <c r="H780" s="29" t="s">
        <v>423</v>
      </c>
      <c r="I780" s="30">
        <v>95000</v>
      </c>
      <c r="J780" s="30">
        <v>0</v>
      </c>
      <c r="K780" s="30">
        <v>95000</v>
      </c>
      <c r="L780" s="30">
        <v>94832.97</v>
      </c>
      <c r="M780" s="30">
        <v>71226.69</v>
      </c>
      <c r="N780" s="30">
        <v>63420.03</v>
      </c>
      <c r="O780" s="30">
        <v>59120.51</v>
      </c>
    </row>
    <row r="781" spans="1:15" x14ac:dyDescent="0.25">
      <c r="A781" s="10" t="str">
        <f>MID(Tabla1[[#This Row],[Org 2]],1,2)</f>
        <v>07</v>
      </c>
      <c r="B781" s="28" t="s">
        <v>45</v>
      </c>
      <c r="C781" s="28" t="s">
        <v>50</v>
      </c>
      <c r="D781" s="11" t="str">
        <f>VLOOKUP(C781,Hoja2!B:C,2,FALSE)</f>
        <v>Parques y Jardines</v>
      </c>
      <c r="E781" s="12" t="str">
        <f t="shared" si="28"/>
        <v>2</v>
      </c>
      <c r="F781" s="12" t="str">
        <f t="shared" si="29"/>
        <v>21</v>
      </c>
      <c r="G781" s="28" t="s">
        <v>437</v>
      </c>
      <c r="H781" s="29" t="s">
        <v>438</v>
      </c>
      <c r="I781" s="30">
        <v>65000</v>
      </c>
      <c r="J781" s="30">
        <v>0</v>
      </c>
      <c r="K781" s="30">
        <v>65000</v>
      </c>
      <c r="L781" s="30">
        <v>58300</v>
      </c>
      <c r="M781" s="30">
        <v>23785.61</v>
      </c>
      <c r="N781" s="30">
        <v>23560.62</v>
      </c>
      <c r="O781" s="30">
        <v>23314</v>
      </c>
    </row>
    <row r="782" spans="1:15" x14ac:dyDescent="0.25">
      <c r="A782" s="10" t="str">
        <f>MID(Tabla1[[#This Row],[Org 2]],1,2)</f>
        <v>07</v>
      </c>
      <c r="B782" s="28" t="s">
        <v>45</v>
      </c>
      <c r="C782" s="28" t="s">
        <v>50</v>
      </c>
      <c r="D782" s="11" t="str">
        <f>VLOOKUP(C782,Hoja2!B:C,2,FALSE)</f>
        <v>Parques y Jardines</v>
      </c>
      <c r="E782" s="12" t="str">
        <f t="shared" si="28"/>
        <v>2</v>
      </c>
      <c r="F782" s="12" t="str">
        <f t="shared" si="29"/>
        <v>22</v>
      </c>
      <c r="G782" s="28" t="s">
        <v>453</v>
      </c>
      <c r="H782" s="29" t="s">
        <v>454</v>
      </c>
      <c r="I782" s="30">
        <v>375000</v>
      </c>
      <c r="J782" s="30">
        <v>0</v>
      </c>
      <c r="K782" s="30">
        <v>375000</v>
      </c>
      <c r="L782" s="30">
        <v>340000</v>
      </c>
      <c r="M782" s="30">
        <v>340000</v>
      </c>
      <c r="N782" s="30">
        <v>65545.62</v>
      </c>
      <c r="O782" s="30">
        <v>65545.62</v>
      </c>
    </row>
    <row r="783" spans="1:15" x14ac:dyDescent="0.25">
      <c r="A783" s="10" t="str">
        <f>MID(Tabla1[[#This Row],[Org 2]],1,2)</f>
        <v>07</v>
      </c>
      <c r="B783" s="28" t="s">
        <v>45</v>
      </c>
      <c r="C783" s="28" t="s">
        <v>50</v>
      </c>
      <c r="D783" s="11" t="str">
        <f>VLOOKUP(C783,Hoja2!B:C,2,FALSE)</f>
        <v>Parques y Jardines</v>
      </c>
      <c r="E783" s="12" t="str">
        <f t="shared" si="28"/>
        <v>2</v>
      </c>
      <c r="F783" s="12" t="str">
        <f t="shared" si="29"/>
        <v>22</v>
      </c>
      <c r="G783" s="28" t="s">
        <v>560</v>
      </c>
      <c r="H783" s="29" t="s">
        <v>561</v>
      </c>
      <c r="I783" s="30">
        <v>90000</v>
      </c>
      <c r="J783" s="30">
        <v>0</v>
      </c>
      <c r="K783" s="30">
        <v>90000</v>
      </c>
      <c r="L783" s="30">
        <v>65020.160000000003</v>
      </c>
      <c r="M783" s="30">
        <v>65020.160000000003</v>
      </c>
      <c r="N783" s="30">
        <v>65020.160000000003</v>
      </c>
      <c r="O783" s="30">
        <v>0</v>
      </c>
    </row>
    <row r="784" spans="1:15" x14ac:dyDescent="0.25">
      <c r="A784" s="10" t="str">
        <f>MID(Tabla1[[#This Row],[Org 2]],1,2)</f>
        <v>07</v>
      </c>
      <c r="B784" s="28" t="s">
        <v>45</v>
      </c>
      <c r="C784" s="28" t="s">
        <v>50</v>
      </c>
      <c r="D784" s="11" t="str">
        <f>VLOOKUP(C784,Hoja2!B:C,2,FALSE)</f>
        <v>Parques y Jardines</v>
      </c>
      <c r="E784" s="12" t="str">
        <f t="shared" si="28"/>
        <v>2</v>
      </c>
      <c r="F784" s="12" t="str">
        <f t="shared" si="29"/>
        <v>22</v>
      </c>
      <c r="G784" s="28" t="s">
        <v>501</v>
      </c>
      <c r="H784" s="29" t="s">
        <v>502</v>
      </c>
      <c r="I784" s="30">
        <v>5000</v>
      </c>
      <c r="J784" s="30">
        <v>0</v>
      </c>
      <c r="K784" s="30">
        <v>5000</v>
      </c>
      <c r="L784" s="30">
        <v>0</v>
      </c>
      <c r="M784" s="30">
        <v>0</v>
      </c>
      <c r="N784" s="30">
        <v>0</v>
      </c>
      <c r="O784" s="30">
        <v>0</v>
      </c>
    </row>
    <row r="785" spans="1:15" x14ac:dyDescent="0.25">
      <c r="A785" s="10" t="str">
        <f>MID(Tabla1[[#This Row],[Org 2]],1,2)</f>
        <v>07</v>
      </c>
      <c r="B785" s="28" t="s">
        <v>45</v>
      </c>
      <c r="C785" s="28" t="s">
        <v>50</v>
      </c>
      <c r="D785" s="11" t="str">
        <f>VLOOKUP(C785,Hoja2!B:C,2,FALSE)</f>
        <v>Parques y Jardines</v>
      </c>
      <c r="E785" s="12" t="str">
        <f t="shared" si="28"/>
        <v>2</v>
      </c>
      <c r="F785" s="12" t="str">
        <f t="shared" si="29"/>
        <v>22</v>
      </c>
      <c r="G785" s="28" t="s">
        <v>439</v>
      </c>
      <c r="H785" s="29" t="s">
        <v>440</v>
      </c>
      <c r="I785" s="30">
        <v>80000</v>
      </c>
      <c r="J785" s="30">
        <v>0</v>
      </c>
      <c r="K785" s="30">
        <v>80000</v>
      </c>
      <c r="L785" s="30">
        <v>122092.45</v>
      </c>
      <c r="M785" s="30">
        <v>122092.45</v>
      </c>
      <c r="N785" s="30">
        <v>31528.2</v>
      </c>
      <c r="O785" s="30">
        <v>31528.2</v>
      </c>
    </row>
    <row r="786" spans="1:15" x14ac:dyDescent="0.25">
      <c r="A786" s="10" t="str">
        <f>MID(Tabla1[[#This Row],[Org 2]],1,2)</f>
        <v>07</v>
      </c>
      <c r="B786" s="28" t="s">
        <v>45</v>
      </c>
      <c r="C786" s="28" t="s">
        <v>50</v>
      </c>
      <c r="D786" s="11" t="str">
        <f>VLOOKUP(C786,Hoja2!B:C,2,FALSE)</f>
        <v>Parques y Jardines</v>
      </c>
      <c r="E786" s="12" t="str">
        <f t="shared" si="28"/>
        <v>2</v>
      </c>
      <c r="F786" s="12" t="str">
        <f t="shared" si="29"/>
        <v>22</v>
      </c>
      <c r="G786" s="28" t="s">
        <v>441</v>
      </c>
      <c r="H786" s="29" t="s">
        <v>442</v>
      </c>
      <c r="I786" s="30">
        <v>40000</v>
      </c>
      <c r="J786" s="30">
        <v>0</v>
      </c>
      <c r="K786" s="30">
        <v>40000</v>
      </c>
      <c r="L786" s="30">
        <v>30000</v>
      </c>
      <c r="M786" s="30">
        <v>19466.02</v>
      </c>
      <c r="N786" s="30">
        <v>19466.02</v>
      </c>
      <c r="O786" s="30">
        <v>6063.91</v>
      </c>
    </row>
    <row r="787" spans="1:15" x14ac:dyDescent="0.25">
      <c r="A787" s="10" t="str">
        <f>MID(Tabla1[[#This Row],[Org 2]],1,2)</f>
        <v>07</v>
      </c>
      <c r="B787" s="28" t="s">
        <v>45</v>
      </c>
      <c r="C787" s="28" t="s">
        <v>50</v>
      </c>
      <c r="D787" s="11" t="str">
        <f>VLOOKUP(C787,Hoja2!B:C,2,FALSE)</f>
        <v>Parques y Jardines</v>
      </c>
      <c r="E787" s="12" t="str">
        <f t="shared" si="28"/>
        <v>2</v>
      </c>
      <c r="F787" s="12" t="str">
        <f t="shared" si="29"/>
        <v>22</v>
      </c>
      <c r="G787" s="28" t="s">
        <v>585</v>
      </c>
      <c r="H787" s="29" t="s">
        <v>586</v>
      </c>
      <c r="I787" s="30">
        <v>15000</v>
      </c>
      <c r="J787" s="30">
        <v>0</v>
      </c>
      <c r="K787" s="30">
        <v>15000</v>
      </c>
      <c r="L787" s="30">
        <v>12600</v>
      </c>
      <c r="M787" s="30">
        <v>7638.79</v>
      </c>
      <c r="N787" s="30">
        <v>7038.79</v>
      </c>
      <c r="O787" s="30">
        <v>5819.85</v>
      </c>
    </row>
    <row r="788" spans="1:15" x14ac:dyDescent="0.25">
      <c r="A788" s="10" t="str">
        <f>MID(Tabla1[[#This Row],[Org 2]],1,2)</f>
        <v>07</v>
      </c>
      <c r="B788" s="28" t="s">
        <v>45</v>
      </c>
      <c r="C788" s="28" t="s">
        <v>50</v>
      </c>
      <c r="D788" s="11" t="str">
        <f>VLOOKUP(C788,Hoja2!B:C,2,FALSE)</f>
        <v>Parques y Jardines</v>
      </c>
      <c r="E788" s="12" t="str">
        <f t="shared" si="28"/>
        <v>2</v>
      </c>
      <c r="F788" s="12" t="str">
        <f t="shared" si="29"/>
        <v>22</v>
      </c>
      <c r="G788" s="28" t="s">
        <v>443</v>
      </c>
      <c r="H788" s="29" t="s">
        <v>444</v>
      </c>
      <c r="I788" s="30">
        <v>3500</v>
      </c>
      <c r="J788" s="30">
        <v>0</v>
      </c>
      <c r="K788" s="30">
        <v>3500</v>
      </c>
      <c r="L788" s="30">
        <v>3500</v>
      </c>
      <c r="M788" s="30">
        <v>3500</v>
      </c>
      <c r="N788" s="30">
        <v>1941.7</v>
      </c>
      <c r="O788" s="30">
        <v>1941.7</v>
      </c>
    </row>
    <row r="789" spans="1:15" x14ac:dyDescent="0.25">
      <c r="A789" s="10" t="str">
        <f>MID(Tabla1[[#This Row],[Org 2]],1,2)</f>
        <v>07</v>
      </c>
      <c r="B789" s="28" t="s">
        <v>45</v>
      </c>
      <c r="C789" s="28" t="s">
        <v>50</v>
      </c>
      <c r="D789" s="11" t="str">
        <f>VLOOKUP(C789,Hoja2!B:C,2,FALSE)</f>
        <v>Parques y Jardines</v>
      </c>
      <c r="E789" s="12" t="str">
        <f t="shared" si="28"/>
        <v>2</v>
      </c>
      <c r="F789" s="12" t="str">
        <f t="shared" si="29"/>
        <v>22</v>
      </c>
      <c r="G789" s="28" t="s">
        <v>720</v>
      </c>
      <c r="H789" s="29" t="s">
        <v>721</v>
      </c>
      <c r="I789" s="30">
        <v>6500</v>
      </c>
      <c r="J789" s="30">
        <v>0</v>
      </c>
      <c r="K789" s="30">
        <v>6500</v>
      </c>
      <c r="L789" s="30">
        <v>5000</v>
      </c>
      <c r="M789" s="30">
        <v>5000</v>
      </c>
      <c r="N789" s="30">
        <v>2106.71</v>
      </c>
      <c r="O789" s="30">
        <v>2106.71</v>
      </c>
    </row>
    <row r="790" spans="1:15" x14ac:dyDescent="0.25">
      <c r="A790" s="10" t="str">
        <f>MID(Tabla1[[#This Row],[Org 2]],1,2)</f>
        <v>07</v>
      </c>
      <c r="B790" s="28" t="s">
        <v>45</v>
      </c>
      <c r="C790" s="28" t="s">
        <v>50</v>
      </c>
      <c r="D790" s="11" t="str">
        <f>VLOOKUP(C790,Hoja2!B:C,2,FALSE)</f>
        <v>Parques y Jardines</v>
      </c>
      <c r="E790" s="12" t="str">
        <f t="shared" si="28"/>
        <v>2</v>
      </c>
      <c r="F790" s="12" t="str">
        <f t="shared" si="29"/>
        <v>22</v>
      </c>
      <c r="G790" s="28" t="s">
        <v>445</v>
      </c>
      <c r="H790" s="29" t="s">
        <v>446</v>
      </c>
      <c r="I790" s="30">
        <v>90000</v>
      </c>
      <c r="J790" s="30">
        <v>0</v>
      </c>
      <c r="K790" s="30">
        <v>90000</v>
      </c>
      <c r="L790" s="30">
        <v>86500</v>
      </c>
      <c r="M790" s="30">
        <v>38009.22</v>
      </c>
      <c r="N790" s="30">
        <v>37363.68</v>
      </c>
      <c r="O790" s="30">
        <v>27181.51</v>
      </c>
    </row>
    <row r="791" spans="1:15" x14ac:dyDescent="0.25">
      <c r="A791" s="10" t="str">
        <f>MID(Tabla1[[#This Row],[Org 2]],1,2)</f>
        <v>07</v>
      </c>
      <c r="B791" s="28" t="s">
        <v>45</v>
      </c>
      <c r="C791" s="28" t="s">
        <v>50</v>
      </c>
      <c r="D791" s="11" t="str">
        <f>VLOOKUP(C791,Hoja2!B:C,2,FALSE)</f>
        <v>Parques y Jardines</v>
      </c>
      <c r="E791" s="12" t="str">
        <f t="shared" si="28"/>
        <v>2</v>
      </c>
      <c r="F791" s="12" t="str">
        <f t="shared" si="29"/>
        <v>22</v>
      </c>
      <c r="G791" s="28" t="s">
        <v>467</v>
      </c>
      <c r="H791" s="29" t="s">
        <v>468</v>
      </c>
      <c r="I791" s="30">
        <v>3500</v>
      </c>
      <c r="J791" s="30">
        <v>0</v>
      </c>
      <c r="K791" s="30">
        <v>3500</v>
      </c>
      <c r="L791" s="30">
        <v>0</v>
      </c>
      <c r="M791" s="30">
        <v>0</v>
      </c>
      <c r="N791" s="30">
        <v>0</v>
      </c>
      <c r="O791" s="30">
        <v>0</v>
      </c>
    </row>
    <row r="792" spans="1:15" x14ac:dyDescent="0.25">
      <c r="A792" s="10" t="str">
        <f>MID(Tabla1[[#This Row],[Org 2]],1,2)</f>
        <v>07</v>
      </c>
      <c r="B792" s="28" t="s">
        <v>45</v>
      </c>
      <c r="C792" s="28" t="s">
        <v>50</v>
      </c>
      <c r="D792" s="11" t="str">
        <f>VLOOKUP(C792,Hoja2!B:C,2,FALSE)</f>
        <v>Parques y Jardines</v>
      </c>
      <c r="E792" s="12" t="str">
        <f t="shared" si="28"/>
        <v>2</v>
      </c>
      <c r="F792" s="12" t="str">
        <f t="shared" si="29"/>
        <v>22</v>
      </c>
      <c r="G792" s="28" t="s">
        <v>469</v>
      </c>
      <c r="H792" s="29" t="s">
        <v>470</v>
      </c>
      <c r="I792" s="30">
        <v>6000</v>
      </c>
      <c r="J792" s="30">
        <v>0</v>
      </c>
      <c r="K792" s="30">
        <v>6000</v>
      </c>
      <c r="L792" s="30">
        <v>579.04999999999995</v>
      </c>
      <c r="M792" s="30">
        <v>579.04999999999995</v>
      </c>
      <c r="N792" s="30">
        <v>579.04999999999995</v>
      </c>
      <c r="O792" s="30">
        <v>579.04999999999995</v>
      </c>
    </row>
    <row r="793" spans="1:15" x14ac:dyDescent="0.25">
      <c r="A793" s="10" t="str">
        <f>MID(Tabla1[[#This Row],[Org 2]],1,2)</f>
        <v>07</v>
      </c>
      <c r="B793" s="28" t="s">
        <v>45</v>
      </c>
      <c r="C793" s="28" t="s">
        <v>50</v>
      </c>
      <c r="D793" s="11" t="str">
        <f>VLOOKUP(C793,Hoja2!B:C,2,FALSE)</f>
        <v>Parques y Jardines</v>
      </c>
      <c r="E793" s="12" t="str">
        <f t="shared" si="28"/>
        <v>2</v>
      </c>
      <c r="F793" s="12" t="str">
        <f t="shared" si="29"/>
        <v>22</v>
      </c>
      <c r="G793" s="28" t="s">
        <v>451</v>
      </c>
      <c r="H793" s="29" t="s">
        <v>452</v>
      </c>
      <c r="I793" s="30">
        <v>12000</v>
      </c>
      <c r="J793" s="30">
        <v>0</v>
      </c>
      <c r="K793" s="30">
        <v>12000</v>
      </c>
      <c r="L793" s="30">
        <v>10829.92</v>
      </c>
      <c r="M793" s="30">
        <v>10829.92</v>
      </c>
      <c r="N793" s="30">
        <v>10829.92</v>
      </c>
      <c r="O793" s="30">
        <v>10829.92</v>
      </c>
    </row>
    <row r="794" spans="1:15" x14ac:dyDescent="0.25">
      <c r="A794" s="10" t="str">
        <f>MID(Tabla1[[#This Row],[Org 2]],1,2)</f>
        <v>07</v>
      </c>
      <c r="B794" s="28" t="s">
        <v>45</v>
      </c>
      <c r="C794" s="28" t="s">
        <v>50</v>
      </c>
      <c r="D794" s="11" t="str">
        <f>VLOOKUP(C794,Hoja2!B:C,2,FALSE)</f>
        <v>Parques y Jardines</v>
      </c>
      <c r="E794" s="12" t="str">
        <f t="shared" si="28"/>
        <v>2</v>
      </c>
      <c r="F794" s="12" t="str">
        <f t="shared" si="29"/>
        <v>22</v>
      </c>
      <c r="G794" s="28" t="s">
        <v>503</v>
      </c>
      <c r="H794" s="29" t="s">
        <v>504</v>
      </c>
      <c r="I794" s="30">
        <v>21000</v>
      </c>
      <c r="J794" s="30">
        <v>0</v>
      </c>
      <c r="K794" s="30">
        <v>21000</v>
      </c>
      <c r="L794" s="30">
        <v>18102.810000000001</v>
      </c>
      <c r="M794" s="30">
        <v>18102.810000000001</v>
      </c>
      <c r="N794" s="30">
        <v>6034.28</v>
      </c>
      <c r="O794" s="30">
        <v>6034.28</v>
      </c>
    </row>
    <row r="795" spans="1:15" x14ac:dyDescent="0.25">
      <c r="A795" s="10" t="str">
        <f>MID(Tabla1[[#This Row],[Org 2]],1,2)</f>
        <v>07</v>
      </c>
      <c r="B795" s="28" t="s">
        <v>45</v>
      </c>
      <c r="C795" s="28" t="s">
        <v>50</v>
      </c>
      <c r="D795" s="11" t="str">
        <f>VLOOKUP(C795,Hoja2!B:C,2,FALSE)</f>
        <v>Parques y Jardines</v>
      </c>
      <c r="E795" s="12" t="str">
        <f t="shared" si="28"/>
        <v>2</v>
      </c>
      <c r="F795" s="12" t="str">
        <f t="shared" si="29"/>
        <v>22</v>
      </c>
      <c r="G795" s="28" t="s">
        <v>459</v>
      </c>
      <c r="H795" s="29" t="s">
        <v>460</v>
      </c>
      <c r="I795" s="30">
        <v>18000</v>
      </c>
      <c r="J795" s="30">
        <v>0</v>
      </c>
      <c r="K795" s="30">
        <v>18000</v>
      </c>
      <c r="L795" s="30">
        <v>0</v>
      </c>
      <c r="M795" s="30">
        <v>0</v>
      </c>
      <c r="N795" s="30">
        <v>0</v>
      </c>
      <c r="O795" s="30">
        <v>0</v>
      </c>
    </row>
    <row r="796" spans="1:15" x14ac:dyDescent="0.25">
      <c r="A796" s="10" t="str">
        <f>MID(Tabla1[[#This Row],[Org 2]],1,2)</f>
        <v>07</v>
      </c>
      <c r="B796" s="28" t="s">
        <v>45</v>
      </c>
      <c r="C796" s="28" t="s">
        <v>50</v>
      </c>
      <c r="D796" s="11" t="str">
        <f>VLOOKUP(C796,Hoja2!B:C,2,FALSE)</f>
        <v>Parques y Jardines</v>
      </c>
      <c r="E796" s="12" t="str">
        <f t="shared" si="28"/>
        <v>2</v>
      </c>
      <c r="F796" s="12" t="str">
        <f t="shared" si="29"/>
        <v>22</v>
      </c>
      <c r="G796" s="28" t="s">
        <v>426</v>
      </c>
      <c r="H796" s="29" t="s">
        <v>427</v>
      </c>
      <c r="I796" s="30">
        <v>1236874</v>
      </c>
      <c r="J796" s="30">
        <v>156490</v>
      </c>
      <c r="K796" s="30">
        <v>1393364</v>
      </c>
      <c r="L796" s="30">
        <v>881350.94</v>
      </c>
      <c r="M796" s="30">
        <v>881350.94</v>
      </c>
      <c r="N796" s="30">
        <v>386045.38</v>
      </c>
      <c r="O796" s="30">
        <v>386045.38</v>
      </c>
    </row>
    <row r="797" spans="1:15" x14ac:dyDescent="0.25">
      <c r="A797" s="10" t="str">
        <f>MID(Tabla1[[#This Row],[Org 2]],1,2)</f>
        <v>07</v>
      </c>
      <c r="B797" s="28" t="s">
        <v>45</v>
      </c>
      <c r="C797" s="28" t="s">
        <v>50</v>
      </c>
      <c r="D797" s="11" t="str">
        <f>VLOOKUP(C797,Hoja2!B:C,2,FALSE)</f>
        <v>Parques y Jardines</v>
      </c>
      <c r="E797" s="12" t="str">
        <f t="shared" si="28"/>
        <v>4</v>
      </c>
      <c r="F797" s="12" t="str">
        <f t="shared" si="29"/>
        <v>48</v>
      </c>
      <c r="G797" s="28" t="s">
        <v>553</v>
      </c>
      <c r="H797" s="29" t="s">
        <v>413</v>
      </c>
      <c r="I797" s="30">
        <v>480</v>
      </c>
      <c r="J797" s="30">
        <v>0</v>
      </c>
      <c r="K797" s="30">
        <v>480</v>
      </c>
      <c r="L797" s="30">
        <v>0</v>
      </c>
      <c r="M797" s="30">
        <v>0</v>
      </c>
      <c r="N797" s="30">
        <v>0</v>
      </c>
      <c r="O797" s="30">
        <v>0</v>
      </c>
    </row>
    <row r="798" spans="1:15" x14ac:dyDescent="0.25">
      <c r="A798" s="10" t="str">
        <f>MID(Tabla1[[#This Row],[Org 2]],1,2)</f>
        <v>07</v>
      </c>
      <c r="B798" s="28" t="s">
        <v>45</v>
      </c>
      <c r="C798" s="28" t="s">
        <v>50</v>
      </c>
      <c r="D798" s="11" t="str">
        <f>VLOOKUP(C798,Hoja2!B:C,2,FALSE)</f>
        <v>Parques y Jardines</v>
      </c>
      <c r="E798" s="12" t="str">
        <f t="shared" si="28"/>
        <v>6</v>
      </c>
      <c r="F798" s="12" t="str">
        <f t="shared" si="29"/>
        <v>61</v>
      </c>
      <c r="G798" s="28" t="s">
        <v>722</v>
      </c>
      <c r="H798" s="29" t="s">
        <v>486</v>
      </c>
      <c r="I798" s="30">
        <v>5206906</v>
      </c>
      <c r="J798" s="30">
        <v>895274.04</v>
      </c>
      <c r="K798" s="30">
        <v>6102180.04</v>
      </c>
      <c r="L798" s="30">
        <v>4498966.8099999996</v>
      </c>
      <c r="M798" s="30">
        <v>4498966.8099999996</v>
      </c>
      <c r="N798" s="30">
        <v>1809076.57</v>
      </c>
      <c r="O798" s="30">
        <v>1809076.57</v>
      </c>
    </row>
    <row r="799" spans="1:15" x14ac:dyDescent="0.25">
      <c r="A799" s="10" t="str">
        <f>MID(Tabla1[[#This Row],[Org 2]],1,2)</f>
        <v>07</v>
      </c>
      <c r="B799" s="28" t="s">
        <v>45</v>
      </c>
      <c r="C799" s="28" t="s">
        <v>50</v>
      </c>
      <c r="D799" s="11" t="str">
        <f>VLOOKUP(C799,Hoja2!B:C,2,FALSE)</f>
        <v>Parques y Jardines</v>
      </c>
      <c r="E799" s="12" t="str">
        <f t="shared" si="28"/>
        <v>6</v>
      </c>
      <c r="F799" s="12" t="str">
        <f t="shared" si="29"/>
        <v>61</v>
      </c>
      <c r="G799" s="28" t="s">
        <v>473</v>
      </c>
      <c r="H799" s="29" t="s">
        <v>474</v>
      </c>
      <c r="I799" s="30">
        <v>1318632</v>
      </c>
      <c r="J799" s="30">
        <v>233489.67</v>
      </c>
      <c r="K799" s="30">
        <v>1552121.67</v>
      </c>
      <c r="L799" s="30">
        <v>1146537.77</v>
      </c>
      <c r="M799" s="30">
        <v>1093603.28</v>
      </c>
      <c r="N799" s="30">
        <v>672056.16</v>
      </c>
      <c r="O799" s="30">
        <v>563332.51</v>
      </c>
    </row>
    <row r="800" spans="1:15" x14ac:dyDescent="0.25">
      <c r="A800" s="10" t="str">
        <f>MID(Tabla1[[#This Row],[Org 2]],1,2)</f>
        <v>07</v>
      </c>
      <c r="B800" s="28" t="s">
        <v>45</v>
      </c>
      <c r="C800" s="28" t="s">
        <v>51</v>
      </c>
      <c r="D800" s="11" t="str">
        <f>VLOOKUP(C800,Hoja2!B:C,2,FALSE)</f>
        <v>Protección del Medio Ambiente</v>
      </c>
      <c r="E800" s="12" t="str">
        <f t="shared" si="28"/>
        <v>1</v>
      </c>
      <c r="F800" s="12" t="str">
        <f t="shared" si="29"/>
        <v>12</v>
      </c>
      <c r="G800" s="28" t="s">
        <v>414</v>
      </c>
      <c r="H800" s="29" t="s">
        <v>415</v>
      </c>
      <c r="I800" s="30">
        <v>67539</v>
      </c>
      <c r="J800" s="30">
        <v>0</v>
      </c>
      <c r="K800" s="30">
        <v>67539</v>
      </c>
      <c r="L800" s="30">
        <v>50654</v>
      </c>
      <c r="M800" s="30">
        <v>50654</v>
      </c>
      <c r="N800" s="30">
        <v>25574.58</v>
      </c>
      <c r="O800" s="30">
        <v>25574.58</v>
      </c>
    </row>
    <row r="801" spans="1:15" x14ac:dyDescent="0.25">
      <c r="A801" s="10" t="str">
        <f>MID(Tabla1[[#This Row],[Org 2]],1,2)</f>
        <v>07</v>
      </c>
      <c r="B801" s="28" t="s">
        <v>45</v>
      </c>
      <c r="C801" s="28" t="s">
        <v>51</v>
      </c>
      <c r="D801" s="11" t="str">
        <f>VLOOKUP(C801,Hoja2!B:C,2,FALSE)</f>
        <v>Protección del Medio Ambiente</v>
      </c>
      <c r="E801" s="12" t="str">
        <f t="shared" si="28"/>
        <v>1</v>
      </c>
      <c r="F801" s="12" t="str">
        <f t="shared" si="29"/>
        <v>12</v>
      </c>
      <c r="G801" s="28" t="s">
        <v>416</v>
      </c>
      <c r="H801" s="29" t="s">
        <v>417</v>
      </c>
      <c r="I801" s="30">
        <v>59390</v>
      </c>
      <c r="J801" s="30">
        <v>0</v>
      </c>
      <c r="K801" s="30">
        <v>59390</v>
      </c>
      <c r="L801" s="30">
        <v>44542</v>
      </c>
      <c r="M801" s="30">
        <v>44542</v>
      </c>
      <c r="N801" s="30">
        <v>37258.86</v>
      </c>
      <c r="O801" s="30">
        <v>37258.86</v>
      </c>
    </row>
    <row r="802" spans="1:15" x14ac:dyDescent="0.25">
      <c r="A802" s="10" t="str">
        <f>MID(Tabla1[[#This Row],[Org 2]],1,2)</f>
        <v>07</v>
      </c>
      <c r="B802" s="28" t="s">
        <v>45</v>
      </c>
      <c r="C802" s="28" t="s">
        <v>51</v>
      </c>
      <c r="D802" s="11" t="str">
        <f>VLOOKUP(C802,Hoja2!B:C,2,FALSE)</f>
        <v>Protección del Medio Ambiente</v>
      </c>
      <c r="E802" s="12" t="str">
        <f t="shared" si="28"/>
        <v>1</v>
      </c>
      <c r="F802" s="12" t="str">
        <f t="shared" si="29"/>
        <v>12</v>
      </c>
      <c r="G802" s="28" t="s">
        <v>384</v>
      </c>
      <c r="H802" s="29" t="s">
        <v>385</v>
      </c>
      <c r="I802" s="30">
        <v>68230</v>
      </c>
      <c r="J802" s="30">
        <v>0</v>
      </c>
      <c r="K802" s="30">
        <v>68230</v>
      </c>
      <c r="L802" s="30">
        <v>54098</v>
      </c>
      <c r="M802" s="30">
        <v>54098</v>
      </c>
      <c r="N802" s="30">
        <v>14342.01</v>
      </c>
      <c r="O802" s="30">
        <v>14342.01</v>
      </c>
    </row>
    <row r="803" spans="1:15" x14ac:dyDescent="0.25">
      <c r="A803" s="10" t="str">
        <f>MID(Tabla1[[#This Row],[Org 2]],1,2)</f>
        <v>07</v>
      </c>
      <c r="B803" s="28" t="s">
        <v>45</v>
      </c>
      <c r="C803" s="28" t="s">
        <v>51</v>
      </c>
      <c r="D803" s="11" t="str">
        <f>VLOOKUP(C803,Hoja2!B:C,2,FALSE)</f>
        <v>Protección del Medio Ambiente</v>
      </c>
      <c r="E803" s="12" t="str">
        <f t="shared" si="28"/>
        <v>1</v>
      </c>
      <c r="F803" s="12" t="str">
        <f t="shared" si="29"/>
        <v>12</v>
      </c>
      <c r="G803" s="28" t="s">
        <v>418</v>
      </c>
      <c r="H803" s="29" t="s">
        <v>419</v>
      </c>
      <c r="I803" s="30">
        <v>9639</v>
      </c>
      <c r="J803" s="30">
        <v>0</v>
      </c>
      <c r="K803" s="30">
        <v>9639</v>
      </c>
      <c r="L803" s="30">
        <v>9638</v>
      </c>
      <c r="M803" s="30">
        <v>9638</v>
      </c>
      <c r="N803" s="30">
        <v>4866.5600000000004</v>
      </c>
      <c r="O803" s="30">
        <v>4866.5600000000004</v>
      </c>
    </row>
    <row r="804" spans="1:15" x14ac:dyDescent="0.25">
      <c r="A804" s="10" t="str">
        <f>MID(Tabla1[[#This Row],[Org 2]],1,2)</f>
        <v>07</v>
      </c>
      <c r="B804" s="28" t="s">
        <v>45</v>
      </c>
      <c r="C804" s="28" t="s">
        <v>51</v>
      </c>
      <c r="D804" s="11" t="str">
        <f>VLOOKUP(C804,Hoja2!B:C,2,FALSE)</f>
        <v>Protección del Medio Ambiente</v>
      </c>
      <c r="E804" s="12" t="str">
        <f t="shared" si="28"/>
        <v>1</v>
      </c>
      <c r="F804" s="12" t="str">
        <f t="shared" si="29"/>
        <v>12</v>
      </c>
      <c r="G804" s="28" t="s">
        <v>386</v>
      </c>
      <c r="H804" s="29" t="s">
        <v>387</v>
      </c>
      <c r="I804" s="30">
        <v>42717</v>
      </c>
      <c r="J804" s="30">
        <v>0</v>
      </c>
      <c r="K804" s="30">
        <v>42717</v>
      </c>
      <c r="L804" s="30">
        <v>42716</v>
      </c>
      <c r="M804" s="30">
        <v>42716</v>
      </c>
      <c r="N804" s="30">
        <v>17024.080000000002</v>
      </c>
      <c r="O804" s="30">
        <v>17024.080000000002</v>
      </c>
    </row>
    <row r="805" spans="1:15" x14ac:dyDescent="0.25">
      <c r="A805" s="10" t="str">
        <f>MID(Tabla1[[#This Row],[Org 2]],1,2)</f>
        <v>07</v>
      </c>
      <c r="B805" s="28" t="s">
        <v>45</v>
      </c>
      <c r="C805" s="28" t="s">
        <v>51</v>
      </c>
      <c r="D805" s="11" t="str">
        <f>VLOOKUP(C805,Hoja2!B:C,2,FALSE)</f>
        <v>Protección del Medio Ambiente</v>
      </c>
      <c r="E805" s="12" t="str">
        <f t="shared" si="28"/>
        <v>1</v>
      </c>
      <c r="F805" s="12" t="str">
        <f t="shared" si="29"/>
        <v>12</v>
      </c>
      <c r="G805" s="28" t="s">
        <v>388</v>
      </c>
      <c r="H805" s="29" t="s">
        <v>389</v>
      </c>
      <c r="I805" s="30">
        <v>120233</v>
      </c>
      <c r="J805" s="30">
        <v>0</v>
      </c>
      <c r="K805" s="30">
        <v>120233</v>
      </c>
      <c r="L805" s="30">
        <v>94009</v>
      </c>
      <c r="M805" s="30">
        <v>94009</v>
      </c>
      <c r="N805" s="30">
        <v>48034.05</v>
      </c>
      <c r="O805" s="30">
        <v>48034.05</v>
      </c>
    </row>
    <row r="806" spans="1:15" x14ac:dyDescent="0.25">
      <c r="A806" s="10" t="str">
        <f>MID(Tabla1[[#This Row],[Org 2]],1,2)</f>
        <v>07</v>
      </c>
      <c r="B806" s="28" t="s">
        <v>45</v>
      </c>
      <c r="C806" s="28" t="s">
        <v>51</v>
      </c>
      <c r="D806" s="11" t="str">
        <f>VLOOKUP(C806,Hoja2!B:C,2,FALSE)</f>
        <v>Protección del Medio Ambiente</v>
      </c>
      <c r="E806" s="12" t="str">
        <f t="shared" si="28"/>
        <v>1</v>
      </c>
      <c r="F806" s="12" t="str">
        <f t="shared" si="29"/>
        <v>12</v>
      </c>
      <c r="G806" s="28" t="s">
        <v>390</v>
      </c>
      <c r="H806" s="29" t="s">
        <v>391</v>
      </c>
      <c r="I806" s="30">
        <v>288743</v>
      </c>
      <c r="J806" s="30">
        <v>-14000</v>
      </c>
      <c r="K806" s="30">
        <v>274743</v>
      </c>
      <c r="L806" s="30">
        <v>220306</v>
      </c>
      <c r="M806" s="30">
        <v>220306</v>
      </c>
      <c r="N806" s="30">
        <v>121725.55</v>
      </c>
      <c r="O806" s="30">
        <v>121725.55</v>
      </c>
    </row>
    <row r="807" spans="1:15" x14ac:dyDescent="0.25">
      <c r="A807" s="10" t="str">
        <f>MID(Tabla1[[#This Row],[Org 2]],1,2)</f>
        <v>07</v>
      </c>
      <c r="B807" s="28" t="s">
        <v>45</v>
      </c>
      <c r="C807" s="28" t="s">
        <v>51</v>
      </c>
      <c r="D807" s="11" t="str">
        <f>VLOOKUP(C807,Hoja2!B:C,2,FALSE)</f>
        <v>Protección del Medio Ambiente</v>
      </c>
      <c r="E807" s="12" t="str">
        <f t="shared" si="28"/>
        <v>1</v>
      </c>
      <c r="F807" s="12" t="str">
        <f t="shared" si="29"/>
        <v>12</v>
      </c>
      <c r="G807" s="28" t="s">
        <v>392</v>
      </c>
      <c r="H807" s="29" t="s">
        <v>393</v>
      </c>
      <c r="I807" s="30">
        <v>19204</v>
      </c>
      <c r="J807" s="30">
        <v>0</v>
      </c>
      <c r="K807" s="30">
        <v>19204</v>
      </c>
      <c r="L807" s="30">
        <v>20664.16</v>
      </c>
      <c r="M807" s="30">
        <v>20664.16</v>
      </c>
      <c r="N807" s="30">
        <v>9673.6</v>
      </c>
      <c r="O807" s="30">
        <v>9673.6</v>
      </c>
    </row>
    <row r="808" spans="1:15" x14ac:dyDescent="0.25">
      <c r="A808" s="10" t="str">
        <f>MID(Tabla1[[#This Row],[Org 2]],1,2)</f>
        <v>07</v>
      </c>
      <c r="B808" s="28" t="s">
        <v>45</v>
      </c>
      <c r="C808" s="28" t="s">
        <v>51</v>
      </c>
      <c r="D808" s="11" t="str">
        <f>VLOOKUP(C808,Hoja2!B:C,2,FALSE)</f>
        <v>Protección del Medio Ambiente</v>
      </c>
      <c r="E808" s="12" t="str">
        <f t="shared" si="28"/>
        <v>1</v>
      </c>
      <c r="F808" s="12" t="str">
        <f t="shared" si="29"/>
        <v>13</v>
      </c>
      <c r="G808" s="28" t="s">
        <v>430</v>
      </c>
      <c r="H808" s="29" t="s">
        <v>381</v>
      </c>
      <c r="I808" s="30">
        <v>19169</v>
      </c>
      <c r="J808" s="30">
        <v>0</v>
      </c>
      <c r="K808" s="30">
        <v>19169</v>
      </c>
      <c r="L808" s="30">
        <v>10000</v>
      </c>
      <c r="M808" s="30">
        <v>10000</v>
      </c>
      <c r="N808" s="30">
        <v>9677.7800000000007</v>
      </c>
      <c r="O808" s="30">
        <v>9677.7800000000007</v>
      </c>
    </row>
    <row r="809" spans="1:15" x14ac:dyDescent="0.25">
      <c r="A809" s="10" t="str">
        <f>MID(Tabla1[[#This Row],[Org 2]],1,2)</f>
        <v>07</v>
      </c>
      <c r="B809" s="28" t="s">
        <v>45</v>
      </c>
      <c r="C809" s="28" t="s">
        <v>51</v>
      </c>
      <c r="D809" s="11" t="str">
        <f>VLOOKUP(C809,Hoja2!B:C,2,FALSE)</f>
        <v>Protección del Medio Ambiente</v>
      </c>
      <c r="E809" s="12" t="str">
        <f t="shared" si="28"/>
        <v>1</v>
      </c>
      <c r="F809" s="12" t="str">
        <f t="shared" si="29"/>
        <v>13</v>
      </c>
      <c r="G809" s="28" t="s">
        <v>433</v>
      </c>
      <c r="H809" s="29" t="s">
        <v>434</v>
      </c>
      <c r="I809" s="30">
        <v>14715</v>
      </c>
      <c r="J809" s="30">
        <v>14000</v>
      </c>
      <c r="K809" s="30">
        <v>28715</v>
      </c>
      <c r="L809" s="30">
        <v>10135.200000000001</v>
      </c>
      <c r="M809" s="30">
        <v>10135.200000000001</v>
      </c>
      <c r="N809" s="30">
        <v>7564.42</v>
      </c>
      <c r="O809" s="30">
        <v>7564.42</v>
      </c>
    </row>
    <row r="810" spans="1:15" x14ac:dyDescent="0.25">
      <c r="A810" s="10" t="str">
        <f>MID(Tabla1[[#This Row],[Org 2]],1,2)</f>
        <v>07</v>
      </c>
      <c r="B810" s="28" t="s">
        <v>45</v>
      </c>
      <c r="C810" s="28" t="s">
        <v>51</v>
      </c>
      <c r="D810" s="11" t="str">
        <f>VLOOKUP(C810,Hoja2!B:C,2,FALSE)</f>
        <v>Protección del Medio Ambiente</v>
      </c>
      <c r="E810" s="12" t="str">
        <f t="shared" si="28"/>
        <v>1</v>
      </c>
      <c r="F810" s="12" t="str">
        <f t="shared" si="29"/>
        <v>13</v>
      </c>
      <c r="G810" s="28" t="s">
        <v>455</v>
      </c>
      <c r="H810" s="29" t="s">
        <v>456</v>
      </c>
      <c r="I810" s="30">
        <v>0</v>
      </c>
      <c r="J810" s="30">
        <v>0</v>
      </c>
      <c r="K810" s="30">
        <v>0</v>
      </c>
      <c r="L810" s="30">
        <v>15282.16</v>
      </c>
      <c r="M810" s="30">
        <v>15282.16</v>
      </c>
      <c r="N810" s="30">
        <v>15141.41</v>
      </c>
      <c r="O810" s="30">
        <v>15141.41</v>
      </c>
    </row>
    <row r="811" spans="1:15" x14ac:dyDescent="0.25">
      <c r="A811" s="10" t="str">
        <f>MID(Tabla1[[#This Row],[Org 2]],1,2)</f>
        <v>07</v>
      </c>
      <c r="B811" s="28" t="s">
        <v>45</v>
      </c>
      <c r="C811" s="28" t="s">
        <v>51</v>
      </c>
      <c r="D811" s="11" t="str">
        <f>VLOOKUP(C811,Hoja2!B:C,2,FALSE)</f>
        <v>Protección del Medio Ambiente</v>
      </c>
      <c r="E811" s="12" t="str">
        <f t="shared" si="28"/>
        <v>2</v>
      </c>
      <c r="F811" s="12" t="str">
        <f t="shared" si="29"/>
        <v>20</v>
      </c>
      <c r="G811" s="28" t="s">
        <v>420</v>
      </c>
      <c r="H811" s="29" t="s">
        <v>421</v>
      </c>
      <c r="I811" s="30">
        <v>13500</v>
      </c>
      <c r="J811" s="30">
        <v>0</v>
      </c>
      <c r="K811" s="30">
        <v>13500</v>
      </c>
      <c r="L811" s="30">
        <v>12350</v>
      </c>
      <c r="M811" s="30">
        <v>12350</v>
      </c>
      <c r="N811" s="30">
        <v>778.2</v>
      </c>
      <c r="O811" s="30">
        <v>778.2</v>
      </c>
    </row>
    <row r="812" spans="1:15" x14ac:dyDescent="0.25">
      <c r="A812" s="10" t="str">
        <f>MID(Tabla1[[#This Row],[Org 2]],1,2)</f>
        <v>07</v>
      </c>
      <c r="B812" s="28" t="s">
        <v>45</v>
      </c>
      <c r="C812" s="28" t="s">
        <v>51</v>
      </c>
      <c r="D812" s="11" t="str">
        <f>VLOOKUP(C812,Hoja2!B:C,2,FALSE)</f>
        <v>Protección del Medio Ambiente</v>
      </c>
      <c r="E812" s="12" t="str">
        <f t="shared" si="28"/>
        <v>2</v>
      </c>
      <c r="F812" s="12" t="str">
        <f t="shared" si="29"/>
        <v>21</v>
      </c>
      <c r="G812" s="28" t="s">
        <v>422</v>
      </c>
      <c r="H812" s="29" t="s">
        <v>423</v>
      </c>
      <c r="I812" s="30">
        <v>28000</v>
      </c>
      <c r="J812" s="30">
        <v>0</v>
      </c>
      <c r="K812" s="30">
        <v>28000</v>
      </c>
      <c r="L812" s="30">
        <v>15825.92</v>
      </c>
      <c r="M812" s="30">
        <v>15825.92</v>
      </c>
      <c r="N812" s="30">
        <v>7676.19</v>
      </c>
      <c r="O812" s="30">
        <v>6101.98</v>
      </c>
    </row>
    <row r="813" spans="1:15" x14ac:dyDescent="0.25">
      <c r="A813" s="10" t="str">
        <f>MID(Tabla1[[#This Row],[Org 2]],1,2)</f>
        <v>07</v>
      </c>
      <c r="B813" s="28" t="s">
        <v>45</v>
      </c>
      <c r="C813" s="28" t="s">
        <v>51</v>
      </c>
      <c r="D813" s="11" t="str">
        <f>VLOOKUP(C813,Hoja2!B:C,2,FALSE)</f>
        <v>Protección del Medio Ambiente</v>
      </c>
      <c r="E813" s="12" t="str">
        <f t="shared" si="28"/>
        <v>2</v>
      </c>
      <c r="F813" s="12" t="str">
        <f t="shared" si="29"/>
        <v>21</v>
      </c>
      <c r="G813" s="28" t="s">
        <v>437</v>
      </c>
      <c r="H813" s="29" t="s">
        <v>438</v>
      </c>
      <c r="I813" s="30">
        <v>2000</v>
      </c>
      <c r="J813" s="30">
        <v>0</v>
      </c>
      <c r="K813" s="30">
        <v>2000</v>
      </c>
      <c r="L813" s="30">
        <v>1095.42</v>
      </c>
      <c r="M813" s="30">
        <v>1095.1500000000001</v>
      </c>
      <c r="N813" s="30">
        <v>755.15</v>
      </c>
      <c r="O813" s="30">
        <v>755.15</v>
      </c>
    </row>
    <row r="814" spans="1:15" x14ac:dyDescent="0.25">
      <c r="A814" s="10" t="str">
        <f>MID(Tabla1[[#This Row],[Org 2]],1,2)</f>
        <v>07</v>
      </c>
      <c r="B814" s="28" t="s">
        <v>45</v>
      </c>
      <c r="C814" s="28" t="s">
        <v>51</v>
      </c>
      <c r="D814" s="11" t="str">
        <f>VLOOKUP(C814,Hoja2!B:C,2,FALSE)</f>
        <v>Protección del Medio Ambiente</v>
      </c>
      <c r="E814" s="12" t="str">
        <f t="shared" si="28"/>
        <v>2</v>
      </c>
      <c r="F814" s="12" t="str">
        <f t="shared" si="29"/>
        <v>22</v>
      </c>
      <c r="G814" s="28" t="s">
        <v>453</v>
      </c>
      <c r="H814" s="29" t="s">
        <v>454</v>
      </c>
      <c r="I814" s="30">
        <v>22000</v>
      </c>
      <c r="J814" s="30">
        <v>0</v>
      </c>
      <c r="K814" s="30">
        <v>22000</v>
      </c>
      <c r="L814" s="30">
        <v>20150.810000000001</v>
      </c>
      <c r="M814" s="30">
        <v>20150.810000000001</v>
      </c>
      <c r="N814" s="30">
        <v>6222.88</v>
      </c>
      <c r="O814" s="30">
        <v>6103.06</v>
      </c>
    </row>
    <row r="815" spans="1:15" x14ac:dyDescent="0.25">
      <c r="A815" s="10" t="str">
        <f>MID(Tabla1[[#This Row],[Org 2]],1,2)</f>
        <v>07</v>
      </c>
      <c r="B815" s="28" t="s">
        <v>45</v>
      </c>
      <c r="C815" s="28" t="s">
        <v>51</v>
      </c>
      <c r="D815" s="11" t="str">
        <f>VLOOKUP(C815,Hoja2!B:C,2,FALSE)</f>
        <v>Protección del Medio Ambiente</v>
      </c>
      <c r="E815" s="12" t="str">
        <f t="shared" si="28"/>
        <v>2</v>
      </c>
      <c r="F815" s="12" t="str">
        <f t="shared" si="29"/>
        <v>22</v>
      </c>
      <c r="G815" s="28" t="s">
        <v>560</v>
      </c>
      <c r="H815" s="29" t="s">
        <v>561</v>
      </c>
      <c r="I815" s="30">
        <v>1600</v>
      </c>
      <c r="J815" s="30">
        <v>0</v>
      </c>
      <c r="K815" s="30">
        <v>1600</v>
      </c>
      <c r="L815" s="30">
        <v>0</v>
      </c>
      <c r="M815" s="30">
        <v>0</v>
      </c>
      <c r="N815" s="30">
        <v>0</v>
      </c>
      <c r="O815" s="30">
        <v>0</v>
      </c>
    </row>
    <row r="816" spans="1:15" x14ac:dyDescent="0.25">
      <c r="A816" s="10" t="str">
        <f>MID(Tabla1[[#This Row],[Org 2]],1,2)</f>
        <v>07</v>
      </c>
      <c r="B816" s="28" t="s">
        <v>45</v>
      </c>
      <c r="C816" s="28" t="s">
        <v>51</v>
      </c>
      <c r="D816" s="11" t="str">
        <f>VLOOKUP(C816,Hoja2!B:C,2,FALSE)</f>
        <v>Protección del Medio Ambiente</v>
      </c>
      <c r="E816" s="12" t="str">
        <f t="shared" si="28"/>
        <v>2</v>
      </c>
      <c r="F816" s="12" t="str">
        <f t="shared" si="29"/>
        <v>22</v>
      </c>
      <c r="G816" s="28" t="s">
        <v>439</v>
      </c>
      <c r="H816" s="29" t="s">
        <v>440</v>
      </c>
      <c r="I816" s="30">
        <v>5000</v>
      </c>
      <c r="J816" s="30">
        <v>0</v>
      </c>
      <c r="K816" s="30">
        <v>5000</v>
      </c>
      <c r="L816" s="30">
        <v>1061.1400000000001</v>
      </c>
      <c r="M816" s="30">
        <v>1061.1400000000001</v>
      </c>
      <c r="N816" s="30">
        <v>304.94</v>
      </c>
      <c r="O816" s="30">
        <v>304.94</v>
      </c>
    </row>
    <row r="817" spans="1:15" x14ac:dyDescent="0.25">
      <c r="A817" s="10" t="str">
        <f>MID(Tabla1[[#This Row],[Org 2]],1,2)</f>
        <v>07</v>
      </c>
      <c r="B817" s="28" t="s">
        <v>45</v>
      </c>
      <c r="C817" s="28" t="s">
        <v>51</v>
      </c>
      <c r="D817" s="11" t="str">
        <f>VLOOKUP(C817,Hoja2!B:C,2,FALSE)</f>
        <v>Protección del Medio Ambiente</v>
      </c>
      <c r="E817" s="12" t="str">
        <f t="shared" si="28"/>
        <v>2</v>
      </c>
      <c r="F817" s="12" t="str">
        <f t="shared" si="29"/>
        <v>22</v>
      </c>
      <c r="G817" s="28" t="s">
        <v>441</v>
      </c>
      <c r="H817" s="29" t="s">
        <v>442</v>
      </c>
      <c r="I817" s="30">
        <v>1000</v>
      </c>
      <c r="J817" s="30">
        <v>0</v>
      </c>
      <c r="K817" s="30">
        <v>1000</v>
      </c>
      <c r="L817" s="30">
        <v>2000</v>
      </c>
      <c r="M817" s="30">
        <v>1454.7</v>
      </c>
      <c r="N817" s="30">
        <v>1454.7</v>
      </c>
      <c r="O817" s="30">
        <v>1454.7</v>
      </c>
    </row>
    <row r="818" spans="1:15" x14ac:dyDescent="0.25">
      <c r="A818" s="10" t="str">
        <f>MID(Tabla1[[#This Row],[Org 2]],1,2)</f>
        <v>07</v>
      </c>
      <c r="B818" s="28" t="s">
        <v>45</v>
      </c>
      <c r="C818" s="28" t="s">
        <v>51</v>
      </c>
      <c r="D818" s="11" t="str">
        <f>VLOOKUP(C818,Hoja2!B:C,2,FALSE)</f>
        <v>Protección del Medio Ambiente</v>
      </c>
      <c r="E818" s="12" t="str">
        <f t="shared" si="28"/>
        <v>2</v>
      </c>
      <c r="F818" s="12" t="str">
        <f t="shared" si="29"/>
        <v>22</v>
      </c>
      <c r="G818" s="28" t="s">
        <v>634</v>
      </c>
      <c r="H818" s="29" t="s">
        <v>635</v>
      </c>
      <c r="I818" s="30">
        <v>30000</v>
      </c>
      <c r="J818" s="30">
        <v>0</v>
      </c>
      <c r="K818" s="30">
        <v>30000</v>
      </c>
      <c r="L818" s="30">
        <v>33038.58</v>
      </c>
      <c r="M818" s="30">
        <v>23561.57</v>
      </c>
      <c r="N818" s="30">
        <v>15227.82</v>
      </c>
      <c r="O818" s="30">
        <v>15227.82</v>
      </c>
    </row>
    <row r="819" spans="1:15" x14ac:dyDescent="0.25">
      <c r="A819" s="10" t="str">
        <f>MID(Tabla1[[#This Row],[Org 2]],1,2)</f>
        <v>07</v>
      </c>
      <c r="B819" s="28" t="s">
        <v>45</v>
      </c>
      <c r="C819" s="28" t="s">
        <v>51</v>
      </c>
      <c r="D819" s="11" t="str">
        <f>VLOOKUP(C819,Hoja2!B:C,2,FALSE)</f>
        <v>Protección del Medio Ambiente</v>
      </c>
      <c r="E819" s="12" t="str">
        <f t="shared" si="28"/>
        <v>2</v>
      </c>
      <c r="F819" s="12" t="str">
        <f t="shared" si="29"/>
        <v>22</v>
      </c>
      <c r="G819" s="28" t="s">
        <v>445</v>
      </c>
      <c r="H819" s="29" t="s">
        <v>446</v>
      </c>
      <c r="I819" s="30">
        <v>31000</v>
      </c>
      <c r="J819" s="30">
        <v>0</v>
      </c>
      <c r="K819" s="30">
        <v>31000</v>
      </c>
      <c r="L819" s="30">
        <v>32804.76</v>
      </c>
      <c r="M819" s="30">
        <v>32334.16</v>
      </c>
      <c r="N819" s="30">
        <v>11534.91</v>
      </c>
      <c r="O819" s="30">
        <v>11534.91</v>
      </c>
    </row>
    <row r="820" spans="1:15" x14ac:dyDescent="0.25">
      <c r="A820" s="10" t="str">
        <f>MID(Tabla1[[#This Row],[Org 2]],1,2)</f>
        <v>07</v>
      </c>
      <c r="B820" s="28" t="s">
        <v>45</v>
      </c>
      <c r="C820" s="28" t="s">
        <v>51</v>
      </c>
      <c r="D820" s="11" t="str">
        <f>VLOOKUP(C820,Hoja2!B:C,2,FALSE)</f>
        <v>Protección del Medio Ambiente</v>
      </c>
      <c r="E820" s="12" t="str">
        <f t="shared" si="28"/>
        <v>2</v>
      </c>
      <c r="F820" s="12" t="str">
        <f t="shared" si="29"/>
        <v>22</v>
      </c>
      <c r="G820" s="28" t="s">
        <v>398</v>
      </c>
      <c r="H820" s="29" t="s">
        <v>399</v>
      </c>
      <c r="I820" s="30">
        <v>2000</v>
      </c>
      <c r="J820" s="30">
        <v>0</v>
      </c>
      <c r="K820" s="30">
        <v>2000</v>
      </c>
      <c r="L820" s="30">
        <v>968</v>
      </c>
      <c r="M820" s="30">
        <v>968</v>
      </c>
      <c r="N820" s="30">
        <v>280.41000000000003</v>
      </c>
      <c r="O820" s="30">
        <v>280.41000000000003</v>
      </c>
    </row>
    <row r="821" spans="1:15" x14ac:dyDescent="0.25">
      <c r="A821" s="10" t="str">
        <f>MID(Tabla1[[#This Row],[Org 2]],1,2)</f>
        <v>07</v>
      </c>
      <c r="B821" s="28" t="s">
        <v>45</v>
      </c>
      <c r="C821" s="28" t="s">
        <v>51</v>
      </c>
      <c r="D821" s="11" t="str">
        <f>VLOOKUP(C821,Hoja2!B:C,2,FALSE)</f>
        <v>Protección del Medio Ambiente</v>
      </c>
      <c r="E821" s="12" t="str">
        <f t="shared" si="28"/>
        <v>2</v>
      </c>
      <c r="F821" s="12" t="str">
        <f t="shared" si="29"/>
        <v>22</v>
      </c>
      <c r="G821" s="28" t="s">
        <v>467</v>
      </c>
      <c r="H821" s="29" t="s">
        <v>468</v>
      </c>
      <c r="I821" s="30">
        <v>2000</v>
      </c>
      <c r="J821" s="30">
        <v>0</v>
      </c>
      <c r="K821" s="30">
        <v>2000</v>
      </c>
      <c r="L821" s="30">
        <v>0</v>
      </c>
      <c r="M821" s="30">
        <v>0</v>
      </c>
      <c r="N821" s="30">
        <v>0</v>
      </c>
      <c r="O821" s="30">
        <v>0</v>
      </c>
    </row>
    <row r="822" spans="1:15" x14ac:dyDescent="0.25">
      <c r="A822" s="10" t="str">
        <f>MID(Tabla1[[#This Row],[Org 2]],1,2)</f>
        <v>07</v>
      </c>
      <c r="B822" s="28" t="s">
        <v>45</v>
      </c>
      <c r="C822" s="28" t="s">
        <v>51</v>
      </c>
      <c r="D822" s="11" t="str">
        <f>VLOOKUP(C822,Hoja2!B:C,2,FALSE)</f>
        <v>Protección del Medio Ambiente</v>
      </c>
      <c r="E822" s="12" t="str">
        <f t="shared" si="28"/>
        <v>2</v>
      </c>
      <c r="F822" s="12" t="str">
        <f t="shared" si="29"/>
        <v>22</v>
      </c>
      <c r="G822" s="28" t="s">
        <v>469</v>
      </c>
      <c r="H822" s="29" t="s">
        <v>470</v>
      </c>
      <c r="I822" s="30">
        <v>16000</v>
      </c>
      <c r="J822" s="30">
        <v>0</v>
      </c>
      <c r="K822" s="30">
        <v>16000</v>
      </c>
      <c r="L822" s="30">
        <v>0</v>
      </c>
      <c r="M822" s="30">
        <v>0</v>
      </c>
      <c r="N822" s="30">
        <v>0</v>
      </c>
      <c r="O822" s="30">
        <v>0</v>
      </c>
    </row>
    <row r="823" spans="1:15" x14ac:dyDescent="0.25">
      <c r="A823" s="10" t="str">
        <f>MID(Tabla1[[#This Row],[Org 2]],1,2)</f>
        <v>07</v>
      </c>
      <c r="B823" s="28" t="s">
        <v>45</v>
      </c>
      <c r="C823" s="28" t="s">
        <v>51</v>
      </c>
      <c r="D823" s="11" t="str">
        <f>VLOOKUP(C823,Hoja2!B:C,2,FALSE)</f>
        <v>Protección del Medio Ambiente</v>
      </c>
      <c r="E823" s="12" t="str">
        <f t="shared" si="28"/>
        <v>2</v>
      </c>
      <c r="F823" s="12" t="str">
        <f t="shared" si="29"/>
        <v>22</v>
      </c>
      <c r="G823" s="28" t="s">
        <v>447</v>
      </c>
      <c r="H823" s="29" t="s">
        <v>448</v>
      </c>
      <c r="I823" s="30">
        <v>15000</v>
      </c>
      <c r="J823" s="30">
        <v>0</v>
      </c>
      <c r="K823" s="30">
        <v>15000</v>
      </c>
      <c r="L823" s="30">
        <v>15160.34</v>
      </c>
      <c r="M823" s="30">
        <v>15160.34</v>
      </c>
      <c r="N823" s="30">
        <v>172.8</v>
      </c>
      <c r="O823" s="30">
        <v>172.8</v>
      </c>
    </row>
    <row r="824" spans="1:15" x14ac:dyDescent="0.25">
      <c r="A824" s="10" t="str">
        <f>MID(Tabla1[[#This Row],[Org 2]],1,2)</f>
        <v>07</v>
      </c>
      <c r="B824" s="28" t="s">
        <v>45</v>
      </c>
      <c r="C824" s="28" t="s">
        <v>51</v>
      </c>
      <c r="D824" s="11" t="str">
        <f>VLOOKUP(C824,Hoja2!B:C,2,FALSE)</f>
        <v>Protección del Medio Ambiente</v>
      </c>
      <c r="E824" s="12" t="str">
        <f t="shared" si="28"/>
        <v>2</v>
      </c>
      <c r="F824" s="12" t="str">
        <f t="shared" si="29"/>
        <v>22</v>
      </c>
      <c r="G824" s="28" t="s">
        <v>723</v>
      </c>
      <c r="H824" s="29" t="s">
        <v>724</v>
      </c>
      <c r="I824" s="30">
        <v>2500</v>
      </c>
      <c r="J824" s="30">
        <v>0</v>
      </c>
      <c r="K824" s="30">
        <v>2500</v>
      </c>
      <c r="L824" s="30">
        <v>0</v>
      </c>
      <c r="M824" s="30">
        <v>0</v>
      </c>
      <c r="N824" s="30">
        <v>0</v>
      </c>
      <c r="O824" s="30">
        <v>0</v>
      </c>
    </row>
    <row r="825" spans="1:15" x14ac:dyDescent="0.25">
      <c r="A825" s="10" t="str">
        <f>MID(Tabla1[[#This Row],[Org 2]],1,2)</f>
        <v>07</v>
      </c>
      <c r="B825" s="28" t="s">
        <v>45</v>
      </c>
      <c r="C825" s="28" t="s">
        <v>51</v>
      </c>
      <c r="D825" s="11" t="str">
        <f>VLOOKUP(C825,Hoja2!B:C,2,FALSE)</f>
        <v>Protección del Medio Ambiente</v>
      </c>
      <c r="E825" s="12" t="str">
        <f t="shared" si="28"/>
        <v>2</v>
      </c>
      <c r="F825" s="12" t="str">
        <f t="shared" si="29"/>
        <v>22</v>
      </c>
      <c r="G825" s="28" t="s">
        <v>503</v>
      </c>
      <c r="H825" s="29" t="s">
        <v>504</v>
      </c>
      <c r="I825" s="30">
        <v>2500</v>
      </c>
      <c r="J825" s="30">
        <v>0</v>
      </c>
      <c r="K825" s="30">
        <v>2500</v>
      </c>
      <c r="L825" s="30">
        <v>1573</v>
      </c>
      <c r="M825" s="30">
        <v>1573</v>
      </c>
      <c r="N825" s="30">
        <v>665.5</v>
      </c>
      <c r="O825" s="30">
        <v>665.5</v>
      </c>
    </row>
    <row r="826" spans="1:15" x14ac:dyDescent="0.25">
      <c r="A826" s="10" t="str">
        <f>MID(Tabla1[[#This Row],[Org 2]],1,2)</f>
        <v>07</v>
      </c>
      <c r="B826" s="28" t="s">
        <v>45</v>
      </c>
      <c r="C826" s="28" t="s">
        <v>51</v>
      </c>
      <c r="D826" s="11" t="str">
        <f>VLOOKUP(C826,Hoja2!B:C,2,FALSE)</f>
        <v>Protección del Medio Ambiente</v>
      </c>
      <c r="E826" s="12" t="str">
        <f t="shared" si="28"/>
        <v>2</v>
      </c>
      <c r="F826" s="12" t="str">
        <f t="shared" si="29"/>
        <v>22</v>
      </c>
      <c r="G826" s="28" t="s">
        <v>459</v>
      </c>
      <c r="H826" s="29" t="s">
        <v>460</v>
      </c>
      <c r="I826" s="30">
        <v>100000</v>
      </c>
      <c r="J826" s="30">
        <v>0</v>
      </c>
      <c r="K826" s="30">
        <v>100000</v>
      </c>
      <c r="L826" s="30">
        <v>38047.480000000003</v>
      </c>
      <c r="M826" s="30">
        <v>38047.480000000003</v>
      </c>
      <c r="N826" s="30">
        <v>7237.01</v>
      </c>
      <c r="O826" s="30">
        <v>7237.01</v>
      </c>
    </row>
    <row r="827" spans="1:15" x14ac:dyDescent="0.25">
      <c r="A827" s="10" t="str">
        <f>MID(Tabla1[[#This Row],[Org 2]],1,2)</f>
        <v>07</v>
      </c>
      <c r="B827" s="28" t="s">
        <v>45</v>
      </c>
      <c r="C827" s="28" t="s">
        <v>51</v>
      </c>
      <c r="D827" s="11" t="str">
        <f>VLOOKUP(C827,Hoja2!B:C,2,FALSE)</f>
        <v>Protección del Medio Ambiente</v>
      </c>
      <c r="E827" s="12" t="str">
        <f t="shared" si="28"/>
        <v>2</v>
      </c>
      <c r="F827" s="12" t="str">
        <f t="shared" si="29"/>
        <v>22</v>
      </c>
      <c r="G827" s="28" t="s">
        <v>426</v>
      </c>
      <c r="H827" s="29" t="s">
        <v>427</v>
      </c>
      <c r="I827" s="30">
        <v>175000</v>
      </c>
      <c r="J827" s="30">
        <v>0</v>
      </c>
      <c r="K827" s="30">
        <v>175000</v>
      </c>
      <c r="L827" s="30">
        <v>79931.7</v>
      </c>
      <c r="M827" s="30">
        <v>79931.7</v>
      </c>
      <c r="N827" s="30">
        <v>25235.99</v>
      </c>
      <c r="O827" s="30">
        <v>25235.99</v>
      </c>
    </row>
    <row r="828" spans="1:15" x14ac:dyDescent="0.25">
      <c r="A828" s="10" t="str">
        <f>MID(Tabla1[[#This Row],[Org 2]],1,2)</f>
        <v>07</v>
      </c>
      <c r="B828" s="28" t="s">
        <v>45</v>
      </c>
      <c r="C828" s="28" t="s">
        <v>51</v>
      </c>
      <c r="D828" s="11" t="str">
        <f>VLOOKUP(C828,Hoja2!B:C,2,FALSE)</f>
        <v>Protección del Medio Ambiente</v>
      </c>
      <c r="E828" s="12" t="str">
        <f t="shared" si="28"/>
        <v>2</v>
      </c>
      <c r="F828" s="12" t="str">
        <f t="shared" si="29"/>
        <v>23</v>
      </c>
      <c r="G828" s="28" t="s">
        <v>406</v>
      </c>
      <c r="H828" s="29" t="s">
        <v>407</v>
      </c>
      <c r="I828" s="30">
        <v>2000</v>
      </c>
      <c r="J828" s="30">
        <v>0</v>
      </c>
      <c r="K828" s="30">
        <v>2000</v>
      </c>
      <c r="L828" s="30">
        <v>418.37</v>
      </c>
      <c r="M828" s="30">
        <v>418.37</v>
      </c>
      <c r="N828" s="30">
        <v>418.37</v>
      </c>
      <c r="O828" s="30">
        <v>418.37</v>
      </c>
    </row>
    <row r="829" spans="1:15" x14ac:dyDescent="0.25">
      <c r="A829" s="10" t="str">
        <f>MID(Tabla1[[#This Row],[Org 2]],1,2)</f>
        <v>07</v>
      </c>
      <c r="B829" s="28" t="s">
        <v>45</v>
      </c>
      <c r="C829" s="28" t="s">
        <v>51</v>
      </c>
      <c r="D829" s="11" t="str">
        <f>VLOOKUP(C829,Hoja2!B:C,2,FALSE)</f>
        <v>Protección del Medio Ambiente</v>
      </c>
      <c r="E829" s="12" t="str">
        <f t="shared" si="28"/>
        <v>2</v>
      </c>
      <c r="F829" s="12" t="str">
        <f t="shared" si="29"/>
        <v>23</v>
      </c>
      <c r="G829" s="28" t="s">
        <v>410</v>
      </c>
      <c r="H829" s="29" t="s">
        <v>411</v>
      </c>
      <c r="I829" s="30">
        <v>2000</v>
      </c>
      <c r="J829" s="30">
        <v>0</v>
      </c>
      <c r="K829" s="30">
        <v>2000</v>
      </c>
      <c r="L829" s="30">
        <v>771.15</v>
      </c>
      <c r="M829" s="30">
        <v>771.15</v>
      </c>
      <c r="N829" s="30">
        <v>771.15</v>
      </c>
      <c r="O829" s="30">
        <v>771.15</v>
      </c>
    </row>
    <row r="830" spans="1:15" x14ac:dyDescent="0.25">
      <c r="A830" s="10" t="str">
        <f>MID(Tabla1[[#This Row],[Org 2]],1,2)</f>
        <v>07</v>
      </c>
      <c r="B830" s="28" t="s">
        <v>45</v>
      </c>
      <c r="C830" s="28" t="s">
        <v>51</v>
      </c>
      <c r="D830" s="11" t="str">
        <f>VLOOKUP(C830,Hoja2!B:C,2,FALSE)</f>
        <v>Protección del Medio Ambiente</v>
      </c>
      <c r="E830" s="12" t="str">
        <f t="shared" si="28"/>
        <v>4</v>
      </c>
      <c r="F830" s="12" t="str">
        <f t="shared" si="29"/>
        <v>48</v>
      </c>
      <c r="G830" s="28" t="s">
        <v>553</v>
      </c>
      <c r="H830" s="29" t="s">
        <v>413</v>
      </c>
      <c r="I830" s="30">
        <v>50000</v>
      </c>
      <c r="J830" s="30">
        <v>0</v>
      </c>
      <c r="K830" s="30">
        <v>50000</v>
      </c>
      <c r="L830" s="30">
        <v>2700</v>
      </c>
      <c r="M830" s="30">
        <v>2700</v>
      </c>
      <c r="N830" s="30">
        <v>2700</v>
      </c>
      <c r="O830" s="30">
        <v>2700</v>
      </c>
    </row>
    <row r="831" spans="1:15" x14ac:dyDescent="0.25">
      <c r="A831" s="10" t="str">
        <f>MID(Tabla1[[#This Row],[Org 2]],1,2)</f>
        <v>07</v>
      </c>
      <c r="B831" s="28" t="s">
        <v>45</v>
      </c>
      <c r="C831" s="28" t="s">
        <v>51</v>
      </c>
      <c r="D831" s="11" t="str">
        <f>VLOOKUP(C831,Hoja2!B:C,2,FALSE)</f>
        <v>Protección del Medio Ambiente</v>
      </c>
      <c r="E831" s="12" t="str">
        <f t="shared" si="28"/>
        <v>6</v>
      </c>
      <c r="F831" s="12" t="str">
        <f t="shared" si="29"/>
        <v>63</v>
      </c>
      <c r="G831" s="28" t="s">
        <v>574</v>
      </c>
      <c r="H831" s="29" t="s">
        <v>494</v>
      </c>
      <c r="I831" s="30">
        <v>348000</v>
      </c>
      <c r="J831" s="30">
        <v>0</v>
      </c>
      <c r="K831" s="30">
        <v>348000</v>
      </c>
      <c r="L831" s="30">
        <v>343283.85</v>
      </c>
      <c r="M831" s="30">
        <v>343283.85</v>
      </c>
      <c r="N831" s="30">
        <v>113974.08</v>
      </c>
      <c r="O831" s="30">
        <v>113974.08</v>
      </c>
    </row>
    <row r="832" spans="1:15" x14ac:dyDescent="0.25">
      <c r="A832" s="10" t="str">
        <f>MID(Tabla1[[#This Row],[Org 2]],1,2)</f>
        <v>08</v>
      </c>
      <c r="B832" s="28" t="s">
        <v>53</v>
      </c>
      <c r="C832" s="28" t="s">
        <v>54</v>
      </c>
      <c r="D832" s="11" t="str">
        <f>VLOOKUP(C832,Hoja2!B:C,2,FALSE)</f>
        <v>Dirección del Área de Movilidad y Espacio Urbano</v>
      </c>
      <c r="E832" s="12" t="str">
        <f t="shared" si="28"/>
        <v>1</v>
      </c>
      <c r="F832" s="12" t="str">
        <f t="shared" si="29"/>
        <v>12</v>
      </c>
      <c r="G832" s="28" t="s">
        <v>414</v>
      </c>
      <c r="H832" s="29" t="s">
        <v>415</v>
      </c>
      <c r="I832" s="30">
        <v>126635</v>
      </c>
      <c r="J832" s="30">
        <v>0</v>
      </c>
      <c r="K832" s="30">
        <v>126635</v>
      </c>
      <c r="L832" s="30">
        <v>118192</v>
      </c>
      <c r="M832" s="30">
        <v>118192</v>
      </c>
      <c r="N832" s="30">
        <v>55085.05</v>
      </c>
      <c r="O832" s="30">
        <v>55085.05</v>
      </c>
    </row>
    <row r="833" spans="1:15" x14ac:dyDescent="0.25">
      <c r="A833" s="10" t="str">
        <f>MID(Tabla1[[#This Row],[Org 2]],1,2)</f>
        <v>08</v>
      </c>
      <c r="B833" s="28" t="s">
        <v>53</v>
      </c>
      <c r="C833" s="28" t="s">
        <v>54</v>
      </c>
      <c r="D833" s="11" t="str">
        <f>VLOOKUP(C833,Hoja2!B:C,2,FALSE)</f>
        <v>Dirección del Área de Movilidad y Espacio Urbano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28" t="s">
        <v>384</v>
      </c>
      <c r="H833" s="29" t="s">
        <v>385</v>
      </c>
      <c r="I833" s="30">
        <v>45487</v>
      </c>
      <c r="J833" s="30">
        <v>0</v>
      </c>
      <c r="K833" s="30">
        <v>45487</v>
      </c>
      <c r="L833" s="30">
        <v>34114</v>
      </c>
      <c r="M833" s="30">
        <v>34114</v>
      </c>
      <c r="N833" s="30">
        <v>17224.11</v>
      </c>
      <c r="O833" s="30">
        <v>17224.11</v>
      </c>
    </row>
    <row r="834" spans="1:15" x14ac:dyDescent="0.25">
      <c r="A834" s="10" t="str">
        <f>MID(Tabla1[[#This Row],[Org 2]],1,2)</f>
        <v>08</v>
      </c>
      <c r="B834" s="28" t="s">
        <v>53</v>
      </c>
      <c r="C834" s="28" t="s">
        <v>54</v>
      </c>
      <c r="D834" s="11" t="str">
        <f>VLOOKUP(C834,Hoja2!B:C,2,FALSE)</f>
        <v>Dirección del Área de Movilidad y Espacio Urbano</v>
      </c>
      <c r="E834" s="12" t="str">
        <f t="shared" si="30"/>
        <v>1</v>
      </c>
      <c r="F834" s="12" t="str">
        <f t="shared" si="31"/>
        <v>12</v>
      </c>
      <c r="G834" s="28" t="s">
        <v>418</v>
      </c>
      <c r="H834" s="29" t="s">
        <v>419</v>
      </c>
      <c r="I834" s="30">
        <v>14458</v>
      </c>
      <c r="J834" s="30">
        <v>0</v>
      </c>
      <c r="K834" s="30">
        <v>14458</v>
      </c>
      <c r="L834" s="30">
        <v>9638</v>
      </c>
      <c r="M834" s="30">
        <v>9638</v>
      </c>
      <c r="N834" s="30">
        <v>4866.5600000000004</v>
      </c>
      <c r="O834" s="30">
        <v>4866.5600000000004</v>
      </c>
    </row>
    <row r="835" spans="1:15" x14ac:dyDescent="0.25">
      <c r="A835" s="10" t="str">
        <f>MID(Tabla1[[#This Row],[Org 2]],1,2)</f>
        <v>08</v>
      </c>
      <c r="B835" s="28" t="s">
        <v>53</v>
      </c>
      <c r="C835" s="28" t="s">
        <v>54</v>
      </c>
      <c r="D835" s="11" t="str">
        <f>VLOOKUP(C835,Hoja2!B:C,2,FALSE)</f>
        <v>Dirección del Área de Movilidad y Espacio Urbano</v>
      </c>
      <c r="E835" s="12" t="str">
        <f t="shared" si="30"/>
        <v>1</v>
      </c>
      <c r="F835" s="12" t="str">
        <f t="shared" si="31"/>
        <v>12</v>
      </c>
      <c r="G835" s="28" t="s">
        <v>386</v>
      </c>
      <c r="H835" s="29" t="s">
        <v>387</v>
      </c>
      <c r="I835" s="30">
        <v>37561</v>
      </c>
      <c r="J835" s="30">
        <v>0</v>
      </c>
      <c r="K835" s="30">
        <v>37561</v>
      </c>
      <c r="L835" s="30">
        <v>37560</v>
      </c>
      <c r="M835" s="30">
        <v>37560</v>
      </c>
      <c r="N835" s="30">
        <v>18267.419999999998</v>
      </c>
      <c r="O835" s="30">
        <v>18267.419999999998</v>
      </c>
    </row>
    <row r="836" spans="1:15" x14ac:dyDescent="0.25">
      <c r="A836" s="10" t="str">
        <f>MID(Tabla1[[#This Row],[Org 2]],1,2)</f>
        <v>08</v>
      </c>
      <c r="B836" s="28" t="s">
        <v>53</v>
      </c>
      <c r="C836" s="28" t="s">
        <v>54</v>
      </c>
      <c r="D836" s="11" t="str">
        <f>VLOOKUP(C836,Hoja2!B:C,2,FALSE)</f>
        <v>Dirección del Área de Movilidad y Espacio Urbano</v>
      </c>
      <c r="E836" s="12" t="str">
        <f t="shared" si="30"/>
        <v>1</v>
      </c>
      <c r="F836" s="12" t="str">
        <f t="shared" si="31"/>
        <v>12</v>
      </c>
      <c r="G836" s="28" t="s">
        <v>388</v>
      </c>
      <c r="H836" s="29" t="s">
        <v>389</v>
      </c>
      <c r="I836" s="30">
        <v>127477</v>
      </c>
      <c r="J836" s="30">
        <v>0</v>
      </c>
      <c r="K836" s="30">
        <v>127477</v>
      </c>
      <c r="L836" s="30">
        <v>111958</v>
      </c>
      <c r="M836" s="30">
        <v>111958</v>
      </c>
      <c r="N836" s="30">
        <v>53501.31</v>
      </c>
      <c r="O836" s="30">
        <v>53501.31</v>
      </c>
    </row>
    <row r="837" spans="1:15" x14ac:dyDescent="0.25">
      <c r="A837" s="10" t="str">
        <f>MID(Tabla1[[#This Row],[Org 2]],1,2)</f>
        <v>08</v>
      </c>
      <c r="B837" s="28" t="s">
        <v>53</v>
      </c>
      <c r="C837" s="28" t="s">
        <v>54</v>
      </c>
      <c r="D837" s="11" t="str">
        <f>VLOOKUP(C837,Hoja2!B:C,2,FALSE)</f>
        <v>Dirección del Área de Movilidad y Espacio Urbano</v>
      </c>
      <c r="E837" s="12" t="str">
        <f t="shared" si="30"/>
        <v>1</v>
      </c>
      <c r="F837" s="12" t="str">
        <f t="shared" si="31"/>
        <v>12</v>
      </c>
      <c r="G837" s="28" t="s">
        <v>390</v>
      </c>
      <c r="H837" s="29" t="s">
        <v>391</v>
      </c>
      <c r="I837" s="30">
        <v>306873</v>
      </c>
      <c r="J837" s="30">
        <v>-30000</v>
      </c>
      <c r="K837" s="30">
        <v>276873</v>
      </c>
      <c r="L837" s="30">
        <v>271786</v>
      </c>
      <c r="M837" s="30">
        <v>271786</v>
      </c>
      <c r="N837" s="30">
        <v>128993</v>
      </c>
      <c r="O837" s="30">
        <v>128993</v>
      </c>
    </row>
    <row r="838" spans="1:15" x14ac:dyDescent="0.25">
      <c r="A838" s="10" t="str">
        <f>MID(Tabla1[[#This Row],[Org 2]],1,2)</f>
        <v>08</v>
      </c>
      <c r="B838" s="28" t="s">
        <v>53</v>
      </c>
      <c r="C838" s="28" t="s">
        <v>54</v>
      </c>
      <c r="D838" s="11" t="str">
        <f>VLOOKUP(C838,Hoja2!B:C,2,FALSE)</f>
        <v>Dirección del Área de Movilidad y Espacio Urbano</v>
      </c>
      <c r="E838" s="12" t="str">
        <f t="shared" si="30"/>
        <v>1</v>
      </c>
      <c r="F838" s="12" t="str">
        <f t="shared" si="31"/>
        <v>12</v>
      </c>
      <c r="G838" s="28" t="s">
        <v>392</v>
      </c>
      <c r="H838" s="29" t="s">
        <v>393</v>
      </c>
      <c r="I838" s="30">
        <v>20549</v>
      </c>
      <c r="J838" s="30">
        <v>0</v>
      </c>
      <c r="K838" s="30">
        <v>20549</v>
      </c>
      <c r="L838" s="30">
        <v>21900</v>
      </c>
      <c r="M838" s="30">
        <v>21900</v>
      </c>
      <c r="N838" s="30">
        <v>11215.42</v>
      </c>
      <c r="O838" s="30">
        <v>11215.42</v>
      </c>
    </row>
    <row r="839" spans="1:15" x14ac:dyDescent="0.25">
      <c r="A839" s="10" t="str">
        <f>MID(Tabla1[[#This Row],[Org 2]],1,2)</f>
        <v>08</v>
      </c>
      <c r="B839" s="28" t="s">
        <v>53</v>
      </c>
      <c r="C839" s="28" t="s">
        <v>54</v>
      </c>
      <c r="D839" s="11" t="str">
        <f>VLOOKUP(C839,Hoja2!B:C,2,FALSE)</f>
        <v>Dirección del Área de Movilidad y Espacio Urbano</v>
      </c>
      <c r="E839" s="12" t="str">
        <f t="shared" si="30"/>
        <v>2</v>
      </c>
      <c r="F839" s="12" t="str">
        <f t="shared" si="31"/>
        <v>20</v>
      </c>
      <c r="G839" s="28" t="s">
        <v>420</v>
      </c>
      <c r="H839" s="29" t="s">
        <v>421</v>
      </c>
      <c r="I839" s="30">
        <v>9000</v>
      </c>
      <c r="J839" s="30">
        <v>0</v>
      </c>
      <c r="K839" s="30">
        <v>9000</v>
      </c>
      <c r="L839" s="30">
        <v>7200</v>
      </c>
      <c r="M839" s="30">
        <v>7200</v>
      </c>
      <c r="N839" s="30">
        <v>1036.3499999999999</v>
      </c>
      <c r="O839" s="30">
        <v>1036.3499999999999</v>
      </c>
    </row>
    <row r="840" spans="1:15" x14ac:dyDescent="0.25">
      <c r="A840" s="10" t="str">
        <f>MID(Tabla1[[#This Row],[Org 2]],1,2)</f>
        <v>08</v>
      </c>
      <c r="B840" s="28" t="s">
        <v>53</v>
      </c>
      <c r="C840" s="28" t="s">
        <v>54</v>
      </c>
      <c r="D840" s="11" t="str">
        <f>VLOOKUP(C840,Hoja2!B:C,2,FALSE)</f>
        <v>Dirección del Área de Movilidad y Espacio Urbano</v>
      </c>
      <c r="E840" s="12" t="str">
        <f t="shared" si="30"/>
        <v>2</v>
      </c>
      <c r="F840" s="12" t="str">
        <f t="shared" si="31"/>
        <v>21</v>
      </c>
      <c r="G840" s="28" t="s">
        <v>422</v>
      </c>
      <c r="H840" s="29" t="s">
        <v>423</v>
      </c>
      <c r="I840" s="30">
        <v>13500</v>
      </c>
      <c r="J840" s="30">
        <v>0</v>
      </c>
      <c r="K840" s="30">
        <v>13500</v>
      </c>
      <c r="L840" s="30">
        <v>10980</v>
      </c>
      <c r="M840" s="30">
        <v>10980</v>
      </c>
      <c r="N840" s="30">
        <v>920</v>
      </c>
      <c r="O840" s="30">
        <v>920</v>
      </c>
    </row>
    <row r="841" spans="1:15" x14ac:dyDescent="0.25">
      <c r="A841" s="10" t="str">
        <f>MID(Tabla1[[#This Row],[Org 2]],1,2)</f>
        <v>08</v>
      </c>
      <c r="B841" s="28" t="s">
        <v>53</v>
      </c>
      <c r="C841" s="28" t="s">
        <v>54</v>
      </c>
      <c r="D841" s="11" t="str">
        <f>VLOOKUP(C841,Hoja2!B:C,2,FALSE)</f>
        <v>Dirección del Área de Movilidad y Espacio Urbano</v>
      </c>
      <c r="E841" s="12" t="str">
        <f t="shared" si="30"/>
        <v>2</v>
      </c>
      <c r="F841" s="12" t="str">
        <f t="shared" si="31"/>
        <v>22</v>
      </c>
      <c r="G841" s="28" t="s">
        <v>447</v>
      </c>
      <c r="H841" s="29" t="s">
        <v>448</v>
      </c>
      <c r="I841" s="30">
        <v>2250</v>
      </c>
      <c r="J841" s="30">
        <v>0</v>
      </c>
      <c r="K841" s="30">
        <v>2250</v>
      </c>
      <c r="L841" s="30">
        <v>1217.2</v>
      </c>
      <c r="M841" s="30">
        <v>1217.2</v>
      </c>
      <c r="N841" s="30">
        <v>1217.2</v>
      </c>
      <c r="O841" s="30">
        <v>1217.2</v>
      </c>
    </row>
    <row r="842" spans="1:15" x14ac:dyDescent="0.25">
      <c r="A842" s="10" t="str">
        <f>MID(Tabla1[[#This Row],[Org 2]],1,2)</f>
        <v>08</v>
      </c>
      <c r="B842" s="28" t="s">
        <v>53</v>
      </c>
      <c r="C842" s="28" t="s">
        <v>54</v>
      </c>
      <c r="D842" s="11" t="str">
        <f>VLOOKUP(C842,Hoja2!B:C,2,FALSE)</f>
        <v>Dirección del Área de Movilidad y Espacio Urbano</v>
      </c>
      <c r="E842" s="12" t="str">
        <f t="shared" si="30"/>
        <v>2</v>
      </c>
      <c r="F842" s="12" t="str">
        <f t="shared" si="31"/>
        <v>22</v>
      </c>
      <c r="G842" s="28" t="s">
        <v>449</v>
      </c>
      <c r="H842" s="29" t="s">
        <v>450</v>
      </c>
      <c r="I842" s="30">
        <v>1350</v>
      </c>
      <c r="J842" s="30">
        <v>0</v>
      </c>
      <c r="K842" s="30">
        <v>1350</v>
      </c>
      <c r="L842" s="30">
        <v>0</v>
      </c>
      <c r="M842" s="30">
        <v>0</v>
      </c>
      <c r="N842" s="30">
        <v>0</v>
      </c>
      <c r="O842" s="30">
        <v>0</v>
      </c>
    </row>
    <row r="843" spans="1:15" x14ac:dyDescent="0.25">
      <c r="A843" s="10" t="str">
        <f>MID(Tabla1[[#This Row],[Org 2]],1,2)</f>
        <v>08</v>
      </c>
      <c r="B843" s="28" t="s">
        <v>53</v>
      </c>
      <c r="C843" s="28" t="s">
        <v>54</v>
      </c>
      <c r="D843" s="11" t="str">
        <f>VLOOKUP(C843,Hoja2!B:C,2,FALSE)</f>
        <v>Dirección del Área de Movilidad y Espacio Urbano</v>
      </c>
      <c r="E843" s="12" t="str">
        <f t="shared" si="30"/>
        <v>2</v>
      </c>
      <c r="F843" s="12" t="str">
        <f t="shared" si="31"/>
        <v>22</v>
      </c>
      <c r="G843" s="28" t="s">
        <v>451</v>
      </c>
      <c r="H843" s="29" t="s">
        <v>452</v>
      </c>
      <c r="I843" s="30">
        <v>14400</v>
      </c>
      <c r="J843" s="30">
        <v>0</v>
      </c>
      <c r="K843" s="30">
        <v>14400</v>
      </c>
      <c r="L843" s="30">
        <v>7756.98</v>
      </c>
      <c r="M843" s="30">
        <v>7756.98</v>
      </c>
      <c r="N843" s="30">
        <v>7328.93</v>
      </c>
      <c r="O843" s="30">
        <v>7328.93</v>
      </c>
    </row>
    <row r="844" spans="1:15" x14ac:dyDescent="0.25">
      <c r="A844" s="10" t="str">
        <f>MID(Tabla1[[#This Row],[Org 2]],1,2)</f>
        <v>08</v>
      </c>
      <c r="B844" s="28" t="s">
        <v>53</v>
      </c>
      <c r="C844" s="28" t="s">
        <v>54</v>
      </c>
      <c r="D844" s="11" t="str">
        <f>VLOOKUP(C844,Hoja2!B:C,2,FALSE)</f>
        <v>Dirección del Área de Movilidad y Espacio Urbano</v>
      </c>
      <c r="E844" s="12" t="str">
        <f t="shared" si="30"/>
        <v>2</v>
      </c>
      <c r="F844" s="12" t="str">
        <f t="shared" si="31"/>
        <v>22</v>
      </c>
      <c r="G844" s="28" t="s">
        <v>459</v>
      </c>
      <c r="H844" s="29" t="s">
        <v>460</v>
      </c>
      <c r="I844" s="30">
        <v>168000</v>
      </c>
      <c r="J844" s="30">
        <v>0</v>
      </c>
      <c r="K844" s="30">
        <v>168000</v>
      </c>
      <c r="L844" s="30">
        <v>7638.61</v>
      </c>
      <c r="M844" s="30">
        <v>7638.61</v>
      </c>
      <c r="N844" s="30">
        <v>7638.61</v>
      </c>
      <c r="O844" s="30">
        <v>7638.61</v>
      </c>
    </row>
    <row r="845" spans="1:15" x14ac:dyDescent="0.25">
      <c r="A845" s="10" t="str">
        <f>MID(Tabla1[[#This Row],[Org 2]],1,2)</f>
        <v>08</v>
      </c>
      <c r="B845" s="28" t="s">
        <v>53</v>
      </c>
      <c r="C845" s="28" t="s">
        <v>54</v>
      </c>
      <c r="D845" s="11" t="str">
        <f>VLOOKUP(C845,Hoja2!B:C,2,FALSE)</f>
        <v>Dirección del Área de Movilidad y Espacio Urbano</v>
      </c>
      <c r="E845" s="12" t="str">
        <f t="shared" si="30"/>
        <v>2</v>
      </c>
      <c r="F845" s="12" t="str">
        <f t="shared" si="31"/>
        <v>23</v>
      </c>
      <c r="G845" s="28" t="s">
        <v>406</v>
      </c>
      <c r="H845" s="29" t="s">
        <v>407</v>
      </c>
      <c r="I845" s="30">
        <v>1800</v>
      </c>
      <c r="J845" s="30">
        <v>0</v>
      </c>
      <c r="K845" s="30">
        <v>1800</v>
      </c>
      <c r="L845" s="30">
        <v>0</v>
      </c>
      <c r="M845" s="30">
        <v>0</v>
      </c>
      <c r="N845" s="30">
        <v>0</v>
      </c>
      <c r="O845" s="30">
        <v>0</v>
      </c>
    </row>
    <row r="846" spans="1:15" x14ac:dyDescent="0.25">
      <c r="A846" s="10" t="str">
        <f>MID(Tabla1[[#This Row],[Org 2]],1,2)</f>
        <v>08</v>
      </c>
      <c r="B846" s="28" t="s">
        <v>53</v>
      </c>
      <c r="C846" s="28" t="s">
        <v>54</v>
      </c>
      <c r="D846" s="11" t="str">
        <f>VLOOKUP(C846,Hoja2!B:C,2,FALSE)</f>
        <v>Dirección del Área de Movilidad y Espacio Urbano</v>
      </c>
      <c r="E846" s="12" t="str">
        <f t="shared" si="30"/>
        <v>2</v>
      </c>
      <c r="F846" s="12" t="str">
        <f t="shared" si="31"/>
        <v>23</v>
      </c>
      <c r="G846" s="28" t="s">
        <v>410</v>
      </c>
      <c r="H846" s="29" t="s">
        <v>411</v>
      </c>
      <c r="I846" s="30">
        <v>1800</v>
      </c>
      <c r="J846" s="30">
        <v>0</v>
      </c>
      <c r="K846" s="30">
        <v>1800</v>
      </c>
      <c r="L846" s="30">
        <v>0</v>
      </c>
      <c r="M846" s="30">
        <v>0</v>
      </c>
      <c r="N846" s="30">
        <v>0</v>
      </c>
      <c r="O846" s="30">
        <v>0</v>
      </c>
    </row>
    <row r="847" spans="1:15" x14ac:dyDescent="0.25">
      <c r="A847" s="10" t="str">
        <f>MID(Tabla1[[#This Row],[Org 2]],1,2)</f>
        <v>08</v>
      </c>
      <c r="B847" s="28" t="s">
        <v>53</v>
      </c>
      <c r="C847" s="28" t="s">
        <v>56</v>
      </c>
      <c r="D847" s="11" t="str">
        <f>VLOOKUP(C847,Hoja2!B:C,2,FALSE)</f>
        <v>Movilidad</v>
      </c>
      <c r="E847" s="12" t="str">
        <f t="shared" si="30"/>
        <v>1</v>
      </c>
      <c r="F847" s="12" t="str">
        <f t="shared" si="31"/>
        <v>12</v>
      </c>
      <c r="G847" s="28" t="s">
        <v>414</v>
      </c>
      <c r="H847" s="29" t="s">
        <v>415</v>
      </c>
      <c r="I847" s="30">
        <v>67539</v>
      </c>
      <c r="J847" s="30">
        <v>0</v>
      </c>
      <c r="K847" s="30">
        <v>67539</v>
      </c>
      <c r="L847" s="30">
        <v>50654</v>
      </c>
      <c r="M847" s="30">
        <v>50654</v>
      </c>
      <c r="N847" s="30">
        <v>26791.51</v>
      </c>
      <c r="O847" s="30">
        <v>26791.51</v>
      </c>
    </row>
    <row r="848" spans="1:15" x14ac:dyDescent="0.25">
      <c r="A848" s="10" t="str">
        <f>MID(Tabla1[[#This Row],[Org 2]],1,2)</f>
        <v>08</v>
      </c>
      <c r="B848" s="28" t="s">
        <v>53</v>
      </c>
      <c r="C848" s="28" t="s">
        <v>56</v>
      </c>
      <c r="D848" s="11" t="str">
        <f>VLOOKUP(C848,Hoja2!B:C,2,FALSE)</f>
        <v>Movilidad</v>
      </c>
      <c r="E848" s="12" t="str">
        <f t="shared" si="30"/>
        <v>1</v>
      </c>
      <c r="F848" s="12" t="str">
        <f t="shared" si="31"/>
        <v>12</v>
      </c>
      <c r="G848" s="28" t="s">
        <v>416</v>
      </c>
      <c r="H848" s="29" t="s">
        <v>417</v>
      </c>
      <c r="I848" s="30">
        <v>56915</v>
      </c>
      <c r="J848" s="30">
        <v>0</v>
      </c>
      <c r="K848" s="30">
        <v>56915</v>
      </c>
      <c r="L848" s="30">
        <v>56915</v>
      </c>
      <c r="M848" s="30">
        <v>56915</v>
      </c>
      <c r="N848" s="30">
        <v>31843.71</v>
      </c>
      <c r="O848" s="30">
        <v>31843.71</v>
      </c>
    </row>
    <row r="849" spans="1:15" x14ac:dyDescent="0.25">
      <c r="A849" s="10" t="str">
        <f>MID(Tabla1[[#This Row],[Org 2]],1,2)</f>
        <v>08</v>
      </c>
      <c r="B849" s="28" t="s">
        <v>53</v>
      </c>
      <c r="C849" s="28" t="s">
        <v>56</v>
      </c>
      <c r="D849" s="11" t="str">
        <f>VLOOKUP(C849,Hoja2!B:C,2,FALSE)</f>
        <v>Movilidad</v>
      </c>
      <c r="E849" s="12" t="str">
        <f t="shared" si="30"/>
        <v>1</v>
      </c>
      <c r="F849" s="12" t="str">
        <f t="shared" si="31"/>
        <v>12</v>
      </c>
      <c r="G849" s="28" t="s">
        <v>384</v>
      </c>
      <c r="H849" s="29" t="s">
        <v>385</v>
      </c>
      <c r="I849" s="30">
        <v>22743</v>
      </c>
      <c r="J849" s="30">
        <v>0</v>
      </c>
      <c r="K849" s="30">
        <v>22743</v>
      </c>
      <c r="L849" s="30">
        <v>11371</v>
      </c>
      <c r="M849" s="30">
        <v>11371</v>
      </c>
      <c r="N849" s="30">
        <v>5741.37</v>
      </c>
      <c r="O849" s="30">
        <v>5741.37</v>
      </c>
    </row>
    <row r="850" spans="1:15" x14ac:dyDescent="0.25">
      <c r="A850" s="10" t="str">
        <f>MID(Tabla1[[#This Row],[Org 2]],1,2)</f>
        <v>08</v>
      </c>
      <c r="B850" s="28" t="s">
        <v>53</v>
      </c>
      <c r="C850" s="28" t="s">
        <v>56</v>
      </c>
      <c r="D850" s="11" t="str">
        <f>VLOOKUP(C850,Hoja2!B:C,2,FALSE)</f>
        <v>Movilidad</v>
      </c>
      <c r="E850" s="12" t="str">
        <f t="shared" si="30"/>
        <v>1</v>
      </c>
      <c r="F850" s="12" t="str">
        <f t="shared" si="31"/>
        <v>12</v>
      </c>
      <c r="G850" s="28" t="s">
        <v>418</v>
      </c>
      <c r="H850" s="29" t="s">
        <v>419</v>
      </c>
      <c r="I850" s="30">
        <v>19278</v>
      </c>
      <c r="J850" s="30">
        <v>0</v>
      </c>
      <c r="K850" s="30">
        <v>19278</v>
      </c>
      <c r="L850" s="30">
        <v>19277</v>
      </c>
      <c r="M850" s="30">
        <v>19277</v>
      </c>
      <c r="N850" s="30">
        <v>9733.1200000000008</v>
      </c>
      <c r="O850" s="30">
        <v>9733.1200000000008</v>
      </c>
    </row>
    <row r="851" spans="1:15" x14ac:dyDescent="0.25">
      <c r="A851" s="10" t="str">
        <f>MID(Tabla1[[#This Row],[Org 2]],1,2)</f>
        <v>08</v>
      </c>
      <c r="B851" s="28" t="s">
        <v>53</v>
      </c>
      <c r="C851" s="28" t="s">
        <v>56</v>
      </c>
      <c r="D851" s="11" t="str">
        <f>VLOOKUP(C851,Hoja2!B:C,2,FALSE)</f>
        <v>Movilidad</v>
      </c>
      <c r="E851" s="12" t="str">
        <f t="shared" si="30"/>
        <v>1</v>
      </c>
      <c r="F851" s="12" t="str">
        <f t="shared" si="31"/>
        <v>12</v>
      </c>
      <c r="G851" s="28" t="s">
        <v>386</v>
      </c>
      <c r="H851" s="29" t="s">
        <v>387</v>
      </c>
      <c r="I851" s="30">
        <v>31682</v>
      </c>
      <c r="J851" s="30">
        <v>0</v>
      </c>
      <c r="K851" s="30">
        <v>31682</v>
      </c>
      <c r="L851" s="30">
        <v>31682</v>
      </c>
      <c r="M851" s="30">
        <v>31682</v>
      </c>
      <c r="N851" s="30">
        <v>16512</v>
      </c>
      <c r="O851" s="30">
        <v>16512</v>
      </c>
    </row>
    <row r="852" spans="1:15" x14ac:dyDescent="0.25">
      <c r="A852" s="10" t="str">
        <f>MID(Tabla1[[#This Row],[Org 2]],1,2)</f>
        <v>08</v>
      </c>
      <c r="B852" s="28" t="s">
        <v>53</v>
      </c>
      <c r="C852" s="28" t="s">
        <v>56</v>
      </c>
      <c r="D852" s="11" t="str">
        <f>VLOOKUP(C852,Hoja2!B:C,2,FALSE)</f>
        <v>Movilidad</v>
      </c>
      <c r="E852" s="12" t="str">
        <f t="shared" si="30"/>
        <v>1</v>
      </c>
      <c r="F852" s="12" t="str">
        <f t="shared" si="31"/>
        <v>12</v>
      </c>
      <c r="G852" s="28" t="s">
        <v>388</v>
      </c>
      <c r="H852" s="29" t="s">
        <v>389</v>
      </c>
      <c r="I852" s="30">
        <v>94470</v>
      </c>
      <c r="J852" s="30">
        <v>0</v>
      </c>
      <c r="K852" s="30">
        <v>94470</v>
      </c>
      <c r="L852" s="30">
        <v>79176</v>
      </c>
      <c r="M852" s="30">
        <v>79176</v>
      </c>
      <c r="N852" s="30">
        <v>37826.44</v>
      </c>
      <c r="O852" s="30">
        <v>37826.44</v>
      </c>
    </row>
    <row r="853" spans="1:15" x14ac:dyDescent="0.25">
      <c r="A853" s="10" t="str">
        <f>MID(Tabla1[[#This Row],[Org 2]],1,2)</f>
        <v>08</v>
      </c>
      <c r="B853" s="28" t="s">
        <v>53</v>
      </c>
      <c r="C853" s="28" t="s">
        <v>56</v>
      </c>
      <c r="D853" s="11" t="str">
        <f>VLOOKUP(C853,Hoja2!B:C,2,FALSE)</f>
        <v>Movilidad</v>
      </c>
      <c r="E853" s="12" t="str">
        <f t="shared" si="30"/>
        <v>1</v>
      </c>
      <c r="F853" s="12" t="str">
        <f t="shared" si="31"/>
        <v>12</v>
      </c>
      <c r="G853" s="28" t="s">
        <v>390</v>
      </c>
      <c r="H853" s="29" t="s">
        <v>391</v>
      </c>
      <c r="I853" s="30">
        <v>240259</v>
      </c>
      <c r="J853" s="30">
        <v>-26000</v>
      </c>
      <c r="K853" s="30">
        <v>214259</v>
      </c>
      <c r="L853" s="30">
        <v>203738</v>
      </c>
      <c r="M853" s="30">
        <v>203738</v>
      </c>
      <c r="N853" s="30">
        <v>125775.62</v>
      </c>
      <c r="O853" s="30">
        <v>125775.62</v>
      </c>
    </row>
    <row r="854" spans="1:15" x14ac:dyDescent="0.25">
      <c r="A854" s="10" t="str">
        <f>MID(Tabla1[[#This Row],[Org 2]],1,2)</f>
        <v>08</v>
      </c>
      <c r="B854" s="28" t="s">
        <v>53</v>
      </c>
      <c r="C854" s="28" t="s">
        <v>56</v>
      </c>
      <c r="D854" s="11" t="str">
        <f>VLOOKUP(C854,Hoja2!B:C,2,FALSE)</f>
        <v>Movilidad</v>
      </c>
      <c r="E854" s="12" t="str">
        <f t="shared" si="30"/>
        <v>1</v>
      </c>
      <c r="F854" s="12" t="str">
        <f t="shared" si="31"/>
        <v>12</v>
      </c>
      <c r="G854" s="28" t="s">
        <v>392</v>
      </c>
      <c r="H854" s="29" t="s">
        <v>393</v>
      </c>
      <c r="I854" s="30">
        <v>14590</v>
      </c>
      <c r="J854" s="30">
        <v>0</v>
      </c>
      <c r="K854" s="30">
        <v>14590</v>
      </c>
      <c r="L854" s="30">
        <v>15805.8</v>
      </c>
      <c r="M854" s="30">
        <v>15805.8</v>
      </c>
      <c r="N854" s="30">
        <v>9237.9500000000007</v>
      </c>
      <c r="O854" s="30">
        <v>9237.9500000000007</v>
      </c>
    </row>
    <row r="855" spans="1:15" x14ac:dyDescent="0.25">
      <c r="A855" s="10" t="str">
        <f>MID(Tabla1[[#This Row],[Org 2]],1,2)</f>
        <v>08</v>
      </c>
      <c r="B855" s="28" t="s">
        <v>53</v>
      </c>
      <c r="C855" s="28" t="s">
        <v>56</v>
      </c>
      <c r="D855" s="11" t="str">
        <f>VLOOKUP(C855,Hoja2!B:C,2,FALSE)</f>
        <v>Movilidad</v>
      </c>
      <c r="E855" s="12" t="str">
        <f t="shared" si="30"/>
        <v>1</v>
      </c>
      <c r="F855" s="12" t="str">
        <f t="shared" si="31"/>
        <v>13</v>
      </c>
      <c r="G855" s="28" t="s">
        <v>430</v>
      </c>
      <c r="H855" s="29" t="s">
        <v>381</v>
      </c>
      <c r="I855" s="30">
        <v>16825</v>
      </c>
      <c r="J855" s="30">
        <v>0</v>
      </c>
      <c r="K855" s="30">
        <v>16825</v>
      </c>
      <c r="L855" s="30">
        <v>11000</v>
      </c>
      <c r="M855" s="30">
        <v>11000</v>
      </c>
      <c r="N855" s="30">
        <v>7103.28</v>
      </c>
      <c r="O855" s="30">
        <v>7103.28</v>
      </c>
    </row>
    <row r="856" spans="1:15" x14ac:dyDescent="0.25">
      <c r="A856" s="10" t="str">
        <f>MID(Tabla1[[#This Row],[Org 2]],1,2)</f>
        <v>08</v>
      </c>
      <c r="B856" s="28" t="s">
        <v>53</v>
      </c>
      <c r="C856" s="28" t="s">
        <v>56</v>
      </c>
      <c r="D856" s="11" t="str">
        <f>VLOOKUP(C856,Hoja2!B:C,2,FALSE)</f>
        <v>Movilidad</v>
      </c>
      <c r="E856" s="12" t="str">
        <f t="shared" si="30"/>
        <v>1</v>
      </c>
      <c r="F856" s="12" t="str">
        <f t="shared" si="31"/>
        <v>13</v>
      </c>
      <c r="G856" s="28" t="s">
        <v>431</v>
      </c>
      <c r="H856" s="29" t="s">
        <v>432</v>
      </c>
      <c r="I856" s="30">
        <v>0</v>
      </c>
      <c r="J856" s="30">
        <v>0</v>
      </c>
      <c r="K856" s="30">
        <v>0</v>
      </c>
      <c r="L856" s="30">
        <v>2111.8000000000002</v>
      </c>
      <c r="M856" s="30">
        <v>2111.8000000000002</v>
      </c>
      <c r="N856" s="30">
        <v>220.44</v>
      </c>
      <c r="O856" s="30">
        <v>220.44</v>
      </c>
    </row>
    <row r="857" spans="1:15" x14ac:dyDescent="0.25">
      <c r="A857" s="10" t="str">
        <f>MID(Tabla1[[#This Row],[Org 2]],1,2)</f>
        <v>08</v>
      </c>
      <c r="B857" s="28" t="s">
        <v>53</v>
      </c>
      <c r="C857" s="28" t="s">
        <v>56</v>
      </c>
      <c r="D857" s="11" t="str">
        <f>VLOOKUP(C857,Hoja2!B:C,2,FALSE)</f>
        <v>Movilidad</v>
      </c>
      <c r="E857" s="12" t="str">
        <f t="shared" ref="E857" si="32">LEFT(G857,1)</f>
        <v>1</v>
      </c>
      <c r="F857" s="12" t="str">
        <f t="shared" ref="F857" si="33">LEFT(G857,2)</f>
        <v>13</v>
      </c>
      <c r="G857" s="28" t="s">
        <v>433</v>
      </c>
      <c r="H857" s="29" t="s">
        <v>434</v>
      </c>
      <c r="I857" s="30">
        <v>14164</v>
      </c>
      <c r="J857" s="30">
        <v>26000</v>
      </c>
      <c r="K857" s="30">
        <v>40164</v>
      </c>
      <c r="L857" s="30">
        <v>14135.2</v>
      </c>
      <c r="M857" s="30">
        <v>14135.2</v>
      </c>
      <c r="N857" s="30">
        <v>13797.87</v>
      </c>
      <c r="O857" s="30">
        <v>13797.87</v>
      </c>
    </row>
    <row r="858" spans="1:15" x14ac:dyDescent="0.25">
      <c r="A858" s="10" t="str">
        <f>MID(Tabla1[[#This Row],[Org 2]],1,2)</f>
        <v>08</v>
      </c>
      <c r="B858" s="28" t="s">
        <v>53</v>
      </c>
      <c r="C858" s="28" t="s">
        <v>56</v>
      </c>
      <c r="D858" s="11" t="str">
        <f>VLOOKUP(C858,Hoja2!B:C,2,FALSE)</f>
        <v>Movilidad</v>
      </c>
      <c r="E858" s="12" t="str">
        <f t="shared" si="30"/>
        <v>1</v>
      </c>
      <c r="F858" s="12" t="str">
        <f t="shared" si="31"/>
        <v>13</v>
      </c>
      <c r="G858" s="28" t="s">
        <v>455</v>
      </c>
      <c r="H858" s="29" t="s">
        <v>456</v>
      </c>
      <c r="I858" s="30">
        <v>0</v>
      </c>
      <c r="J858" s="30">
        <v>30000</v>
      </c>
      <c r="K858" s="30">
        <v>30000</v>
      </c>
      <c r="L858" s="30">
        <v>49564</v>
      </c>
      <c r="M858" s="30">
        <v>49564</v>
      </c>
      <c r="N858" s="30">
        <v>48516.76</v>
      </c>
      <c r="O858" s="30">
        <v>48516.76</v>
      </c>
    </row>
    <row r="859" spans="1:15" x14ac:dyDescent="0.25">
      <c r="A859" s="10" t="str">
        <f>MID(Tabla1[[#This Row],[Org 2]],1,2)</f>
        <v>08</v>
      </c>
      <c r="B859" s="28" t="s">
        <v>53</v>
      </c>
      <c r="C859" s="28" t="s">
        <v>56</v>
      </c>
      <c r="D859" s="11" t="str">
        <f>VLOOKUP(C859,Hoja2!B:C,2,FALSE)</f>
        <v>Movilidad</v>
      </c>
      <c r="E859" s="12" t="str">
        <f t="shared" si="30"/>
        <v>1</v>
      </c>
      <c r="F859" s="12" t="str">
        <f t="shared" si="31"/>
        <v>15</v>
      </c>
      <c r="G859" s="28" t="s">
        <v>435</v>
      </c>
      <c r="H859" s="29" t="s">
        <v>436</v>
      </c>
      <c r="I859" s="30">
        <v>10000</v>
      </c>
      <c r="J859" s="30">
        <v>0</v>
      </c>
      <c r="K859" s="30">
        <v>10000</v>
      </c>
      <c r="L859" s="30">
        <v>1316.4</v>
      </c>
      <c r="M859" s="30">
        <v>1316.4</v>
      </c>
      <c r="N859" s="30">
        <v>658.2</v>
      </c>
      <c r="O859" s="30">
        <v>658.2</v>
      </c>
    </row>
    <row r="860" spans="1:15" x14ac:dyDescent="0.25">
      <c r="A860" s="10" t="str">
        <f>MID(Tabla1[[#This Row],[Org 2]],1,2)</f>
        <v>08</v>
      </c>
      <c r="B860" s="28" t="s">
        <v>53</v>
      </c>
      <c r="C860" s="28" t="s">
        <v>56</v>
      </c>
      <c r="D860" s="11" t="str">
        <f>VLOOKUP(C860,Hoja2!B:C,2,FALSE)</f>
        <v>Movilidad</v>
      </c>
      <c r="E860" s="12" t="str">
        <f t="shared" si="30"/>
        <v>2</v>
      </c>
      <c r="F860" s="12" t="str">
        <f t="shared" si="31"/>
        <v>20</v>
      </c>
      <c r="G860" s="28" t="s">
        <v>420</v>
      </c>
      <c r="H860" s="29" t="s">
        <v>421</v>
      </c>
      <c r="I860" s="30">
        <v>5400</v>
      </c>
      <c r="J860" s="30">
        <v>0</v>
      </c>
      <c r="K860" s="30">
        <v>5400</v>
      </c>
      <c r="L860" s="30">
        <v>1640</v>
      </c>
      <c r="M860" s="30">
        <v>1640</v>
      </c>
      <c r="N860" s="30">
        <v>353.92</v>
      </c>
      <c r="O860" s="30">
        <v>353.92</v>
      </c>
    </row>
    <row r="861" spans="1:15" x14ac:dyDescent="0.25">
      <c r="A861" s="10" t="str">
        <f>MID(Tabla1[[#This Row],[Org 2]],1,2)</f>
        <v>08</v>
      </c>
      <c r="B861" s="28" t="s">
        <v>53</v>
      </c>
      <c r="C861" s="28" t="s">
        <v>56</v>
      </c>
      <c r="D861" s="11" t="str">
        <f>VLOOKUP(C861,Hoja2!B:C,2,FALSE)</f>
        <v>Movilidad</v>
      </c>
      <c r="E861" s="12" t="str">
        <f t="shared" si="30"/>
        <v>2</v>
      </c>
      <c r="F861" s="12" t="str">
        <f t="shared" si="31"/>
        <v>21</v>
      </c>
      <c r="G861" s="28" t="s">
        <v>718</v>
      </c>
      <c r="H861" s="29" t="s">
        <v>719</v>
      </c>
      <c r="I861" s="30">
        <v>1800</v>
      </c>
      <c r="J861" s="30">
        <v>0</v>
      </c>
      <c r="K861" s="30">
        <v>1800</v>
      </c>
      <c r="L861" s="30">
        <v>0</v>
      </c>
      <c r="M861" s="30">
        <v>0</v>
      </c>
      <c r="N861" s="30">
        <v>0</v>
      </c>
      <c r="O861" s="30">
        <v>0</v>
      </c>
    </row>
    <row r="862" spans="1:15" x14ac:dyDescent="0.25">
      <c r="A862" s="10" t="str">
        <f>MID(Tabla1[[#This Row],[Org 2]],1,2)</f>
        <v>08</v>
      </c>
      <c r="B862" s="28" t="s">
        <v>53</v>
      </c>
      <c r="C862" s="28" t="s">
        <v>56</v>
      </c>
      <c r="D862" s="11" t="str">
        <f>VLOOKUP(C862,Hoja2!B:C,2,FALSE)</f>
        <v>Movilidad</v>
      </c>
      <c r="E862" s="12" t="str">
        <f t="shared" si="30"/>
        <v>2</v>
      </c>
      <c r="F862" s="12" t="str">
        <f t="shared" si="31"/>
        <v>21</v>
      </c>
      <c r="G862" s="28" t="s">
        <v>422</v>
      </c>
      <c r="H862" s="29" t="s">
        <v>423</v>
      </c>
      <c r="I862" s="30">
        <v>2700</v>
      </c>
      <c r="J862" s="30">
        <v>0</v>
      </c>
      <c r="K862" s="30">
        <v>2700</v>
      </c>
      <c r="L862" s="30">
        <v>970</v>
      </c>
      <c r="M862" s="30">
        <v>970</v>
      </c>
      <c r="N862" s="30">
        <v>382.59</v>
      </c>
      <c r="O862" s="30">
        <v>382.59</v>
      </c>
    </row>
    <row r="863" spans="1:15" x14ac:dyDescent="0.25">
      <c r="A863" s="10" t="str">
        <f>MID(Tabla1[[#This Row],[Org 2]],1,2)</f>
        <v>08</v>
      </c>
      <c r="B863" s="28" t="s">
        <v>53</v>
      </c>
      <c r="C863" s="28" t="s">
        <v>56</v>
      </c>
      <c r="D863" s="11" t="str">
        <f>VLOOKUP(C863,Hoja2!B:C,2,FALSE)</f>
        <v>Movilidad</v>
      </c>
      <c r="E863" s="12" t="str">
        <f t="shared" si="30"/>
        <v>2</v>
      </c>
      <c r="F863" s="12" t="str">
        <f t="shared" si="31"/>
        <v>21</v>
      </c>
      <c r="G863" s="28" t="s">
        <v>437</v>
      </c>
      <c r="H863" s="29" t="s">
        <v>438</v>
      </c>
      <c r="I863" s="30">
        <v>2700</v>
      </c>
      <c r="J863" s="30">
        <v>0</v>
      </c>
      <c r="K863" s="30">
        <v>2700</v>
      </c>
      <c r="L863" s="30">
        <v>3047.62</v>
      </c>
      <c r="M863" s="30">
        <v>168.27</v>
      </c>
      <c r="N863" s="30">
        <v>168.27</v>
      </c>
      <c r="O863" s="30">
        <v>168.27</v>
      </c>
    </row>
    <row r="864" spans="1:15" x14ac:dyDescent="0.25">
      <c r="A864" s="10" t="str">
        <f>MID(Tabla1[[#This Row],[Org 2]],1,2)</f>
        <v>08</v>
      </c>
      <c r="B864" s="28" t="s">
        <v>53</v>
      </c>
      <c r="C864" s="28" t="s">
        <v>56</v>
      </c>
      <c r="D864" s="11" t="str">
        <f>VLOOKUP(C864,Hoja2!B:C,2,FALSE)</f>
        <v>Movilidad</v>
      </c>
      <c r="E864" s="12" t="str">
        <f t="shared" si="30"/>
        <v>2</v>
      </c>
      <c r="F864" s="12" t="str">
        <f t="shared" si="31"/>
        <v>22</v>
      </c>
      <c r="G864" s="28" t="s">
        <v>453</v>
      </c>
      <c r="H864" s="29" t="s">
        <v>454</v>
      </c>
      <c r="I864" s="30">
        <v>201600</v>
      </c>
      <c r="J864" s="30">
        <v>0</v>
      </c>
      <c r="K864" s="30">
        <v>201600</v>
      </c>
      <c r="L864" s="30">
        <v>210266.44</v>
      </c>
      <c r="M864" s="30">
        <v>210266.44</v>
      </c>
      <c r="N864" s="30">
        <v>46273.3</v>
      </c>
      <c r="O864" s="30">
        <v>46273.3</v>
      </c>
    </row>
    <row r="865" spans="1:15" x14ac:dyDescent="0.25">
      <c r="A865" s="10" t="str">
        <f>MID(Tabla1[[#This Row],[Org 2]],1,2)</f>
        <v>08</v>
      </c>
      <c r="B865" s="28" t="s">
        <v>53</v>
      </c>
      <c r="C865" s="28" t="s">
        <v>56</v>
      </c>
      <c r="D865" s="11" t="str">
        <f>VLOOKUP(C865,Hoja2!B:C,2,FALSE)</f>
        <v>Movilidad</v>
      </c>
      <c r="E865" s="12" t="str">
        <f t="shared" si="30"/>
        <v>2</v>
      </c>
      <c r="F865" s="12" t="str">
        <f t="shared" si="31"/>
        <v>22</v>
      </c>
      <c r="G865" s="28" t="s">
        <v>439</v>
      </c>
      <c r="H865" s="29" t="s">
        <v>440</v>
      </c>
      <c r="I865" s="30">
        <v>2700</v>
      </c>
      <c r="J865" s="30">
        <v>0</v>
      </c>
      <c r="K865" s="30">
        <v>2700</v>
      </c>
      <c r="L865" s="30">
        <v>2000</v>
      </c>
      <c r="M865" s="30">
        <v>2000</v>
      </c>
      <c r="N865" s="30">
        <v>545.25</v>
      </c>
      <c r="O865" s="30">
        <v>545.25</v>
      </c>
    </row>
    <row r="866" spans="1:15" x14ac:dyDescent="0.25">
      <c r="A866" s="10" t="str">
        <f>MID(Tabla1[[#This Row],[Org 2]],1,2)</f>
        <v>08</v>
      </c>
      <c r="B866" s="28" t="s">
        <v>53</v>
      </c>
      <c r="C866" s="28" t="s">
        <v>56</v>
      </c>
      <c r="D866" s="11" t="str">
        <f>VLOOKUP(C866,Hoja2!B:C,2,FALSE)</f>
        <v>Movilidad</v>
      </c>
      <c r="E866" s="12" t="str">
        <f t="shared" si="30"/>
        <v>2</v>
      </c>
      <c r="F866" s="12" t="str">
        <f t="shared" si="31"/>
        <v>22</v>
      </c>
      <c r="G866" s="28" t="s">
        <v>441</v>
      </c>
      <c r="H866" s="29" t="s">
        <v>442</v>
      </c>
      <c r="I866" s="30">
        <v>900</v>
      </c>
      <c r="J866" s="30">
        <v>0</v>
      </c>
      <c r="K866" s="30">
        <v>900</v>
      </c>
      <c r="L866" s="30">
        <v>0</v>
      </c>
      <c r="M866" s="30">
        <v>0</v>
      </c>
      <c r="N866" s="30">
        <v>0</v>
      </c>
      <c r="O866" s="30">
        <v>0</v>
      </c>
    </row>
    <row r="867" spans="1:15" x14ac:dyDescent="0.25">
      <c r="A867" s="10" t="str">
        <f>MID(Tabla1[[#This Row],[Org 2]],1,2)</f>
        <v>08</v>
      </c>
      <c r="B867" s="28" t="s">
        <v>53</v>
      </c>
      <c r="C867" s="28" t="s">
        <v>56</v>
      </c>
      <c r="D867" s="11" t="str">
        <f>VLOOKUP(C867,Hoja2!B:C,2,FALSE)</f>
        <v>Movilidad</v>
      </c>
      <c r="E867" s="12" t="str">
        <f t="shared" si="30"/>
        <v>2</v>
      </c>
      <c r="F867" s="12" t="str">
        <f t="shared" si="31"/>
        <v>22</v>
      </c>
      <c r="G867" s="28" t="s">
        <v>445</v>
      </c>
      <c r="H867" s="29" t="s">
        <v>446</v>
      </c>
      <c r="I867" s="30">
        <v>900</v>
      </c>
      <c r="J867" s="30">
        <v>0</v>
      </c>
      <c r="K867" s="30">
        <v>900</v>
      </c>
      <c r="L867" s="30">
        <v>0</v>
      </c>
      <c r="M867" s="30">
        <v>0</v>
      </c>
      <c r="N867" s="30">
        <v>0</v>
      </c>
      <c r="O867" s="30">
        <v>0</v>
      </c>
    </row>
    <row r="868" spans="1:15" x14ac:dyDescent="0.25">
      <c r="A868" s="10" t="str">
        <f>MID(Tabla1[[#This Row],[Org 2]],1,2)</f>
        <v>08</v>
      </c>
      <c r="B868" s="28" t="s">
        <v>53</v>
      </c>
      <c r="C868" s="28" t="s">
        <v>56</v>
      </c>
      <c r="D868" s="11" t="str">
        <f>VLOOKUP(C868,Hoja2!B:C,2,FALSE)</f>
        <v>Movilidad</v>
      </c>
      <c r="E868" s="12" t="str">
        <f t="shared" si="30"/>
        <v>2</v>
      </c>
      <c r="F868" s="12" t="str">
        <f t="shared" si="31"/>
        <v>22</v>
      </c>
      <c r="G868" s="28" t="s">
        <v>562</v>
      </c>
      <c r="H868" s="29" t="s">
        <v>563</v>
      </c>
      <c r="I868" s="30">
        <v>2250</v>
      </c>
      <c r="J868" s="30">
        <v>0</v>
      </c>
      <c r="K868" s="30">
        <v>2250</v>
      </c>
      <c r="L868" s="30">
        <v>0</v>
      </c>
      <c r="M868" s="30">
        <v>0</v>
      </c>
      <c r="N868" s="30">
        <v>0</v>
      </c>
      <c r="O868" s="30">
        <v>0</v>
      </c>
    </row>
    <row r="869" spans="1:15" x14ac:dyDescent="0.25">
      <c r="A869" s="10" t="str">
        <f>MID(Tabla1[[#This Row],[Org 2]],1,2)</f>
        <v>08</v>
      </c>
      <c r="B869" s="28" t="s">
        <v>53</v>
      </c>
      <c r="C869" s="28" t="s">
        <v>56</v>
      </c>
      <c r="D869" s="11" t="str">
        <f>VLOOKUP(C869,Hoja2!B:C,2,FALSE)</f>
        <v>Movilidad</v>
      </c>
      <c r="E869" s="12" t="str">
        <f t="shared" si="30"/>
        <v>2</v>
      </c>
      <c r="F869" s="12" t="str">
        <f t="shared" si="31"/>
        <v>22</v>
      </c>
      <c r="G869" s="28" t="s">
        <v>467</v>
      </c>
      <c r="H869" s="29" t="s">
        <v>468</v>
      </c>
      <c r="I869" s="30">
        <v>900</v>
      </c>
      <c r="J869" s="30">
        <v>0</v>
      </c>
      <c r="K869" s="30">
        <v>900</v>
      </c>
      <c r="L869" s="30">
        <v>0</v>
      </c>
      <c r="M869" s="30">
        <v>0</v>
      </c>
      <c r="N869" s="30">
        <v>0</v>
      </c>
      <c r="O869" s="30">
        <v>0</v>
      </c>
    </row>
    <row r="870" spans="1:15" x14ac:dyDescent="0.25">
      <c r="A870" s="10" t="str">
        <f>MID(Tabla1[[#This Row],[Org 2]],1,2)</f>
        <v>08</v>
      </c>
      <c r="B870" s="28" t="s">
        <v>53</v>
      </c>
      <c r="C870" s="28" t="s">
        <v>56</v>
      </c>
      <c r="D870" s="11" t="str">
        <f>VLOOKUP(C870,Hoja2!B:C,2,FALSE)</f>
        <v>Movilidad</v>
      </c>
      <c r="E870" s="12" t="str">
        <f t="shared" si="30"/>
        <v>2</v>
      </c>
      <c r="F870" s="12" t="str">
        <f t="shared" si="31"/>
        <v>22</v>
      </c>
      <c r="G870" s="28" t="s">
        <v>469</v>
      </c>
      <c r="H870" s="29" t="s">
        <v>470</v>
      </c>
      <c r="I870" s="30">
        <v>90</v>
      </c>
      <c r="J870" s="30">
        <v>0</v>
      </c>
      <c r="K870" s="30">
        <v>90</v>
      </c>
      <c r="L870" s="30">
        <v>0</v>
      </c>
      <c r="M870" s="30">
        <v>0</v>
      </c>
      <c r="N870" s="30">
        <v>0</v>
      </c>
      <c r="O870" s="30">
        <v>0</v>
      </c>
    </row>
    <row r="871" spans="1:15" x14ac:dyDescent="0.25">
      <c r="A871" s="10" t="str">
        <f>MID(Tabla1[[#This Row],[Org 2]],1,2)</f>
        <v>08</v>
      </c>
      <c r="B871" s="28" t="s">
        <v>53</v>
      </c>
      <c r="C871" s="28" t="s">
        <v>56</v>
      </c>
      <c r="D871" s="11" t="str">
        <f>VLOOKUP(C871,Hoja2!B:C,2,FALSE)</f>
        <v>Movilidad</v>
      </c>
      <c r="E871" s="12" t="str">
        <f t="shared" si="30"/>
        <v>2</v>
      </c>
      <c r="F871" s="12" t="str">
        <f t="shared" si="31"/>
        <v>22</v>
      </c>
      <c r="G871" s="28" t="s">
        <v>447</v>
      </c>
      <c r="H871" s="29" t="s">
        <v>448</v>
      </c>
      <c r="I871" s="30">
        <v>14400</v>
      </c>
      <c r="J871" s="30">
        <v>0</v>
      </c>
      <c r="K871" s="30">
        <v>14400</v>
      </c>
      <c r="L871" s="30">
        <v>18349.29</v>
      </c>
      <c r="M871" s="30">
        <v>18349.29</v>
      </c>
      <c r="N871" s="30">
        <v>5904.86</v>
      </c>
      <c r="O871" s="30">
        <v>5904.86</v>
      </c>
    </row>
    <row r="872" spans="1:15" x14ac:dyDescent="0.25">
      <c r="A872" s="10" t="str">
        <f>MID(Tabla1[[#This Row],[Org 2]],1,2)</f>
        <v>08</v>
      </c>
      <c r="B872" s="28" t="s">
        <v>53</v>
      </c>
      <c r="C872" s="28" t="s">
        <v>56</v>
      </c>
      <c r="D872" s="11" t="str">
        <f>VLOOKUP(C872,Hoja2!B:C,2,FALSE)</f>
        <v>Movilidad</v>
      </c>
      <c r="E872" s="12" t="str">
        <f t="shared" si="30"/>
        <v>2</v>
      </c>
      <c r="F872" s="12" t="str">
        <f t="shared" si="31"/>
        <v>22</v>
      </c>
      <c r="G872" s="28" t="s">
        <v>449</v>
      </c>
      <c r="H872" s="29" t="s">
        <v>450</v>
      </c>
      <c r="I872" s="30">
        <v>2250</v>
      </c>
      <c r="J872" s="30">
        <v>0</v>
      </c>
      <c r="K872" s="30">
        <v>2250</v>
      </c>
      <c r="L872" s="30">
        <v>0</v>
      </c>
      <c r="M872" s="30">
        <v>0</v>
      </c>
      <c r="N872" s="30">
        <v>0</v>
      </c>
      <c r="O872" s="30">
        <v>0</v>
      </c>
    </row>
    <row r="873" spans="1:15" x14ac:dyDescent="0.25">
      <c r="A873" s="10" t="str">
        <f>MID(Tabla1[[#This Row],[Org 2]],1,2)</f>
        <v>08</v>
      </c>
      <c r="B873" s="28" t="s">
        <v>53</v>
      </c>
      <c r="C873" s="28" t="s">
        <v>56</v>
      </c>
      <c r="D873" s="11" t="str">
        <f>VLOOKUP(C873,Hoja2!B:C,2,FALSE)</f>
        <v>Movilidad</v>
      </c>
      <c r="E873" s="12" t="str">
        <f t="shared" si="30"/>
        <v>2</v>
      </c>
      <c r="F873" s="12" t="str">
        <f t="shared" si="31"/>
        <v>22</v>
      </c>
      <c r="G873" s="28" t="s">
        <v>451</v>
      </c>
      <c r="H873" s="29" t="s">
        <v>452</v>
      </c>
      <c r="I873" s="30">
        <v>28800</v>
      </c>
      <c r="J873" s="30">
        <v>0</v>
      </c>
      <c r="K873" s="30">
        <v>28800</v>
      </c>
      <c r="L873" s="30">
        <v>14944.5</v>
      </c>
      <c r="M873" s="30">
        <v>14324.69</v>
      </c>
      <c r="N873" s="30">
        <v>14324.69</v>
      </c>
      <c r="O873" s="30">
        <v>14324.69</v>
      </c>
    </row>
    <row r="874" spans="1:15" x14ac:dyDescent="0.25">
      <c r="A874" s="10" t="str">
        <f>MID(Tabla1[[#This Row],[Org 2]],1,2)</f>
        <v>08</v>
      </c>
      <c r="B874" s="28" t="s">
        <v>53</v>
      </c>
      <c r="C874" s="28" t="s">
        <v>56</v>
      </c>
      <c r="D874" s="11" t="str">
        <f>VLOOKUP(C874,Hoja2!B:C,2,FALSE)</f>
        <v>Movilidad</v>
      </c>
      <c r="E874" s="12" t="str">
        <f t="shared" si="30"/>
        <v>2</v>
      </c>
      <c r="F874" s="12" t="str">
        <f t="shared" si="31"/>
        <v>22</v>
      </c>
      <c r="G874" s="28" t="s">
        <v>459</v>
      </c>
      <c r="H874" s="29" t="s">
        <v>460</v>
      </c>
      <c r="I874" s="30">
        <v>343950</v>
      </c>
      <c r="J874" s="30">
        <v>0</v>
      </c>
      <c r="K874" s="30">
        <v>343950</v>
      </c>
      <c r="L874" s="30">
        <v>0</v>
      </c>
      <c r="M874" s="30">
        <v>0</v>
      </c>
      <c r="N874" s="30">
        <v>0</v>
      </c>
      <c r="O874" s="30">
        <v>0</v>
      </c>
    </row>
    <row r="875" spans="1:15" x14ac:dyDescent="0.25">
      <c r="A875" s="10" t="str">
        <f>MID(Tabla1[[#This Row],[Org 2]],1,2)</f>
        <v>08</v>
      </c>
      <c r="B875" s="28" t="s">
        <v>53</v>
      </c>
      <c r="C875" s="28" t="s">
        <v>56</v>
      </c>
      <c r="D875" s="11" t="str">
        <f>VLOOKUP(C875,Hoja2!B:C,2,FALSE)</f>
        <v>Movilidad</v>
      </c>
      <c r="E875" s="12" t="str">
        <f t="shared" si="30"/>
        <v>2</v>
      </c>
      <c r="F875" s="12" t="str">
        <f t="shared" si="31"/>
        <v>22</v>
      </c>
      <c r="G875" s="28" t="s">
        <v>426</v>
      </c>
      <c r="H875" s="29" t="s">
        <v>427</v>
      </c>
      <c r="I875" s="30">
        <v>4343160</v>
      </c>
      <c r="J875" s="30">
        <v>272736.83</v>
      </c>
      <c r="K875" s="30">
        <v>4615896.83</v>
      </c>
      <c r="L875" s="30">
        <v>4467402.08</v>
      </c>
      <c r="M875" s="30">
        <v>4467402.08</v>
      </c>
      <c r="N875" s="30">
        <v>1571233.89</v>
      </c>
      <c r="O875" s="30">
        <v>1570542.36</v>
      </c>
    </row>
    <row r="876" spans="1:15" x14ac:dyDescent="0.25">
      <c r="A876" s="10" t="str">
        <f>MID(Tabla1[[#This Row],[Org 2]],1,2)</f>
        <v>08</v>
      </c>
      <c r="B876" s="28" t="s">
        <v>53</v>
      </c>
      <c r="C876" s="28" t="s">
        <v>56</v>
      </c>
      <c r="D876" s="11" t="str">
        <f>VLOOKUP(C876,Hoja2!B:C,2,FALSE)</f>
        <v>Movilidad</v>
      </c>
      <c r="E876" s="12" t="str">
        <f t="shared" si="30"/>
        <v>2</v>
      </c>
      <c r="F876" s="12" t="str">
        <f t="shared" si="31"/>
        <v>23</v>
      </c>
      <c r="G876" s="28" t="s">
        <v>406</v>
      </c>
      <c r="H876" s="29" t="s">
        <v>407</v>
      </c>
      <c r="I876" s="30">
        <v>450</v>
      </c>
      <c r="J876" s="30">
        <v>0</v>
      </c>
      <c r="K876" s="30">
        <v>450</v>
      </c>
      <c r="L876" s="30">
        <v>0</v>
      </c>
      <c r="M876" s="30">
        <v>0</v>
      </c>
      <c r="N876" s="30">
        <v>0</v>
      </c>
      <c r="O876" s="30">
        <v>0</v>
      </c>
    </row>
    <row r="877" spans="1:15" x14ac:dyDescent="0.25">
      <c r="A877" s="10" t="str">
        <f>MID(Tabla1[[#This Row],[Org 2]],1,2)</f>
        <v>08</v>
      </c>
      <c r="B877" s="28" t="s">
        <v>53</v>
      </c>
      <c r="C877" s="28" t="s">
        <v>56</v>
      </c>
      <c r="D877" s="11" t="str">
        <f>VLOOKUP(C877,Hoja2!B:C,2,FALSE)</f>
        <v>Movilidad</v>
      </c>
      <c r="E877" s="12" t="str">
        <f t="shared" si="30"/>
        <v>2</v>
      </c>
      <c r="F877" s="12" t="str">
        <f t="shared" si="31"/>
        <v>23</v>
      </c>
      <c r="G877" s="28" t="s">
        <v>410</v>
      </c>
      <c r="H877" s="29" t="s">
        <v>411</v>
      </c>
      <c r="I877" s="30">
        <v>630</v>
      </c>
      <c r="J877" s="30">
        <v>0</v>
      </c>
      <c r="K877" s="30">
        <v>630</v>
      </c>
      <c r="L877" s="30">
        <v>0</v>
      </c>
      <c r="M877" s="30">
        <v>0</v>
      </c>
      <c r="N877" s="30">
        <v>0</v>
      </c>
      <c r="O877" s="30">
        <v>0</v>
      </c>
    </row>
    <row r="878" spans="1:15" x14ac:dyDescent="0.25">
      <c r="A878" s="10" t="str">
        <f>MID(Tabla1[[#This Row],[Org 2]],1,2)</f>
        <v>08</v>
      </c>
      <c r="B878" s="28" t="s">
        <v>53</v>
      </c>
      <c r="C878" s="28" t="s">
        <v>56</v>
      </c>
      <c r="D878" s="11" t="str">
        <f>VLOOKUP(C878,Hoja2!B:C,2,FALSE)</f>
        <v>Movilidad</v>
      </c>
      <c r="E878" s="12" t="str">
        <f t="shared" si="30"/>
        <v>6</v>
      </c>
      <c r="F878" s="12" t="str">
        <f t="shared" si="31"/>
        <v>60</v>
      </c>
      <c r="G878" s="28" t="s">
        <v>487</v>
      </c>
      <c r="H878" s="29" t="s">
        <v>488</v>
      </c>
      <c r="I878" s="30">
        <v>0</v>
      </c>
      <c r="J878" s="30">
        <v>0</v>
      </c>
      <c r="K878" s="30">
        <v>0</v>
      </c>
      <c r="L878" s="30">
        <v>0</v>
      </c>
      <c r="M878" s="30">
        <v>0</v>
      </c>
      <c r="N878" s="30">
        <v>0</v>
      </c>
      <c r="O878" s="30">
        <v>0</v>
      </c>
    </row>
    <row r="879" spans="1:15" x14ac:dyDescent="0.25">
      <c r="A879" s="10" t="str">
        <f>MID(Tabla1[[#This Row],[Org 2]],1,2)</f>
        <v>08</v>
      </c>
      <c r="B879" s="28" t="s">
        <v>53</v>
      </c>
      <c r="C879" s="28" t="s">
        <v>56</v>
      </c>
      <c r="D879" s="11" t="str">
        <f>VLOOKUP(C879,Hoja2!B:C,2,FALSE)</f>
        <v>Movilidad</v>
      </c>
      <c r="E879" s="12" t="str">
        <f t="shared" si="30"/>
        <v>6</v>
      </c>
      <c r="F879" s="12" t="str">
        <f t="shared" si="31"/>
        <v>61</v>
      </c>
      <c r="G879" s="28" t="s">
        <v>473</v>
      </c>
      <c r="H879" s="29" t="s">
        <v>474</v>
      </c>
      <c r="I879" s="30">
        <v>2140319</v>
      </c>
      <c r="J879" s="30">
        <v>529743.81000000006</v>
      </c>
      <c r="K879" s="30">
        <v>2670062.81</v>
      </c>
      <c r="L879" s="30">
        <v>2244103.48</v>
      </c>
      <c r="M879" s="30">
        <v>2235439.56</v>
      </c>
      <c r="N879" s="30">
        <v>699604.45</v>
      </c>
      <c r="O879" s="30">
        <v>684850.46</v>
      </c>
    </row>
    <row r="880" spans="1:15" x14ac:dyDescent="0.25">
      <c r="A880" s="10" t="str">
        <f>MID(Tabla1[[#This Row],[Org 2]],1,2)</f>
        <v>08</v>
      </c>
      <c r="B880" s="28" t="s">
        <v>53</v>
      </c>
      <c r="C880" s="28" t="s">
        <v>56</v>
      </c>
      <c r="D880" s="11" t="str">
        <f>VLOOKUP(C880,Hoja2!B:C,2,FALSE)</f>
        <v>Movilidad</v>
      </c>
      <c r="E880" s="12" t="str">
        <f t="shared" si="30"/>
        <v>6</v>
      </c>
      <c r="F880" s="12" t="str">
        <f t="shared" si="31"/>
        <v>62</v>
      </c>
      <c r="G880" s="28" t="s">
        <v>505</v>
      </c>
      <c r="H880" s="29" t="s">
        <v>506</v>
      </c>
      <c r="I880" s="30">
        <v>0</v>
      </c>
      <c r="J880" s="30">
        <v>227486.35</v>
      </c>
      <c r="K880" s="30">
        <v>227486.35</v>
      </c>
      <c r="L880" s="30">
        <v>227486.35</v>
      </c>
      <c r="M880" s="30">
        <v>227486.35</v>
      </c>
      <c r="N880" s="30">
        <v>180286.27</v>
      </c>
      <c r="O880" s="30">
        <v>180286.27</v>
      </c>
    </row>
    <row r="881" spans="1:15" x14ac:dyDescent="0.25">
      <c r="A881" s="10" t="str">
        <f>MID(Tabla1[[#This Row],[Org 2]],1,2)</f>
        <v>08</v>
      </c>
      <c r="B881" s="28" t="s">
        <v>53</v>
      </c>
      <c r="C881" s="28" t="s">
        <v>56</v>
      </c>
      <c r="D881" s="11" t="str">
        <f>VLOOKUP(C881,Hoja2!B:C,2,FALSE)</f>
        <v>Movilidad</v>
      </c>
      <c r="E881" s="12" t="str">
        <f t="shared" si="30"/>
        <v>6</v>
      </c>
      <c r="F881" s="12" t="str">
        <f t="shared" si="31"/>
        <v>62</v>
      </c>
      <c r="G881" s="28" t="s">
        <v>613</v>
      </c>
      <c r="H881" s="29" t="s">
        <v>576</v>
      </c>
      <c r="I881" s="30">
        <v>0</v>
      </c>
      <c r="J881" s="30">
        <v>54437.9</v>
      </c>
      <c r="K881" s="30">
        <v>54437.9</v>
      </c>
      <c r="L881" s="30">
        <v>54437.9</v>
      </c>
      <c r="M881" s="30">
        <v>54437.9</v>
      </c>
      <c r="N881" s="30">
        <v>0</v>
      </c>
      <c r="O881" s="30">
        <v>0</v>
      </c>
    </row>
    <row r="882" spans="1:15" x14ac:dyDescent="0.25">
      <c r="A882" s="10" t="str">
        <f>MID(Tabla1[[#This Row],[Org 2]],1,2)</f>
        <v>08</v>
      </c>
      <c r="B882" s="28" t="s">
        <v>53</v>
      </c>
      <c r="C882" s="28" t="s">
        <v>197</v>
      </c>
      <c r="D882" s="11" t="str">
        <f>VLOOKUP(C882,Hoja2!B:C,2,FALSE)</f>
        <v>Licencias Urbanísticas</v>
      </c>
      <c r="E882" s="12" t="str">
        <f t="shared" si="30"/>
        <v>1</v>
      </c>
      <c r="F882" s="12" t="str">
        <f t="shared" si="31"/>
        <v>12</v>
      </c>
      <c r="G882" s="28" t="s">
        <v>414</v>
      </c>
      <c r="H882" s="29" t="s">
        <v>415</v>
      </c>
      <c r="I882" s="30">
        <v>185731</v>
      </c>
      <c r="J882" s="30">
        <v>-16000</v>
      </c>
      <c r="K882" s="30">
        <v>169731</v>
      </c>
      <c r="L882" s="30">
        <v>168846</v>
      </c>
      <c r="M882" s="30">
        <v>168846</v>
      </c>
      <c r="N882" s="30">
        <v>66208.990000000005</v>
      </c>
      <c r="O882" s="30">
        <v>66208.990000000005</v>
      </c>
    </row>
    <row r="883" spans="1:15" x14ac:dyDescent="0.25">
      <c r="A883" s="10" t="str">
        <f>MID(Tabla1[[#This Row],[Org 2]],1,2)</f>
        <v>08</v>
      </c>
      <c r="B883" s="28" t="s">
        <v>53</v>
      </c>
      <c r="C883" s="28" t="s">
        <v>197</v>
      </c>
      <c r="D883" s="11" t="str">
        <f>VLOOKUP(C883,Hoja2!B:C,2,FALSE)</f>
        <v>Licencias Urbanísticas</v>
      </c>
      <c r="E883" s="12" t="str">
        <f t="shared" si="30"/>
        <v>1</v>
      </c>
      <c r="F883" s="12" t="str">
        <f t="shared" si="31"/>
        <v>12</v>
      </c>
      <c r="G883" s="28" t="s">
        <v>416</v>
      </c>
      <c r="H883" s="29" t="s">
        <v>417</v>
      </c>
      <c r="I883" s="30">
        <v>118821</v>
      </c>
      <c r="J883" s="30">
        <v>0</v>
      </c>
      <c r="K883" s="30">
        <v>118821</v>
      </c>
      <c r="L883" s="30">
        <v>126274.81</v>
      </c>
      <c r="M883" s="30">
        <v>126274.81</v>
      </c>
      <c r="N883" s="30">
        <v>48488.06</v>
      </c>
      <c r="O883" s="30">
        <v>48488.06</v>
      </c>
    </row>
    <row r="884" spans="1:15" x14ac:dyDescent="0.25">
      <c r="A884" s="10" t="str">
        <f>MID(Tabla1[[#This Row],[Org 2]],1,2)</f>
        <v>08</v>
      </c>
      <c r="B884" s="28" t="s">
        <v>53</v>
      </c>
      <c r="C884" s="28" t="s">
        <v>197</v>
      </c>
      <c r="D884" s="11" t="str">
        <f>VLOOKUP(C884,Hoja2!B:C,2,FALSE)</f>
        <v>Licencias Urbanísticas</v>
      </c>
      <c r="E884" s="12" t="str">
        <f t="shared" si="30"/>
        <v>1</v>
      </c>
      <c r="F884" s="12" t="str">
        <f t="shared" si="31"/>
        <v>12</v>
      </c>
      <c r="G884" s="28" t="s">
        <v>384</v>
      </c>
      <c r="H884" s="29" t="s">
        <v>385</v>
      </c>
      <c r="I884" s="30">
        <v>147832</v>
      </c>
      <c r="J884" s="30">
        <v>0</v>
      </c>
      <c r="K884" s="30">
        <v>147832</v>
      </c>
      <c r="L884" s="30">
        <v>147831</v>
      </c>
      <c r="M884" s="30">
        <v>147831</v>
      </c>
      <c r="N884" s="30">
        <v>70669.279999999999</v>
      </c>
      <c r="O884" s="30">
        <v>70669.279999999999</v>
      </c>
    </row>
    <row r="885" spans="1:15" x14ac:dyDescent="0.25">
      <c r="A885" s="10" t="str">
        <f>MID(Tabla1[[#This Row],[Org 2]],1,2)</f>
        <v>08</v>
      </c>
      <c r="B885" s="28" t="s">
        <v>53</v>
      </c>
      <c r="C885" s="28" t="s">
        <v>197</v>
      </c>
      <c r="D885" s="11" t="str">
        <f>VLOOKUP(C885,Hoja2!B:C,2,FALSE)</f>
        <v>Licencias Urbanísticas</v>
      </c>
      <c r="E885" s="12" t="str">
        <f t="shared" si="30"/>
        <v>1</v>
      </c>
      <c r="F885" s="12" t="str">
        <f t="shared" si="31"/>
        <v>12</v>
      </c>
      <c r="G885" s="28" t="s">
        <v>418</v>
      </c>
      <c r="H885" s="29" t="s">
        <v>419</v>
      </c>
      <c r="I885" s="30">
        <v>86776</v>
      </c>
      <c r="J885" s="30">
        <v>0</v>
      </c>
      <c r="K885" s="30">
        <v>86776</v>
      </c>
      <c r="L885" s="30">
        <v>77110</v>
      </c>
      <c r="M885" s="30">
        <v>77110</v>
      </c>
      <c r="N885" s="30">
        <v>30448.53</v>
      </c>
      <c r="O885" s="30">
        <v>30448.53</v>
      </c>
    </row>
    <row r="886" spans="1:15" x14ac:dyDescent="0.25">
      <c r="A886" s="10" t="str">
        <f>MID(Tabla1[[#This Row],[Org 2]],1,2)</f>
        <v>08</v>
      </c>
      <c r="B886" s="28" t="s">
        <v>53</v>
      </c>
      <c r="C886" s="28" t="s">
        <v>197</v>
      </c>
      <c r="D886" s="11" t="str">
        <f>VLOOKUP(C886,Hoja2!B:C,2,FALSE)</f>
        <v>Licencias Urbanísticas</v>
      </c>
      <c r="E886" s="12" t="str">
        <f t="shared" si="30"/>
        <v>1</v>
      </c>
      <c r="F886" s="12" t="str">
        <f t="shared" si="31"/>
        <v>12</v>
      </c>
      <c r="G886" s="28" t="s">
        <v>386</v>
      </c>
      <c r="H886" s="29" t="s">
        <v>387</v>
      </c>
      <c r="I886" s="30">
        <v>111659</v>
      </c>
      <c r="J886" s="30">
        <v>0</v>
      </c>
      <c r="K886" s="30">
        <v>111659</v>
      </c>
      <c r="L886" s="30">
        <v>111659</v>
      </c>
      <c r="M886" s="30">
        <v>111659</v>
      </c>
      <c r="N886" s="30">
        <v>47316.49</v>
      </c>
      <c r="O886" s="30">
        <v>47316.49</v>
      </c>
    </row>
    <row r="887" spans="1:15" x14ac:dyDescent="0.25">
      <c r="A887" s="10" t="str">
        <f>MID(Tabla1[[#This Row],[Org 2]],1,2)</f>
        <v>08</v>
      </c>
      <c r="B887" s="28" t="s">
        <v>53</v>
      </c>
      <c r="C887" s="28" t="s">
        <v>197</v>
      </c>
      <c r="D887" s="11" t="str">
        <f>VLOOKUP(C887,Hoja2!B:C,2,FALSE)</f>
        <v>Licencias Urbanísticas</v>
      </c>
      <c r="E887" s="12" t="str">
        <f t="shared" si="30"/>
        <v>1</v>
      </c>
      <c r="F887" s="12" t="str">
        <f t="shared" si="31"/>
        <v>12</v>
      </c>
      <c r="G887" s="28" t="s">
        <v>388</v>
      </c>
      <c r="H887" s="29" t="s">
        <v>389</v>
      </c>
      <c r="I887" s="30">
        <v>302865</v>
      </c>
      <c r="J887" s="30">
        <v>0</v>
      </c>
      <c r="K887" s="30">
        <v>302865</v>
      </c>
      <c r="L887" s="30">
        <v>293282.28000000003</v>
      </c>
      <c r="M887" s="30">
        <v>293282.28000000003</v>
      </c>
      <c r="N887" s="30">
        <v>120398.72</v>
      </c>
      <c r="O887" s="30">
        <v>120398.72</v>
      </c>
    </row>
    <row r="888" spans="1:15" x14ac:dyDescent="0.25">
      <c r="A888" s="10" t="str">
        <f>MID(Tabla1[[#This Row],[Org 2]],1,2)</f>
        <v>08</v>
      </c>
      <c r="B888" s="28" t="s">
        <v>53</v>
      </c>
      <c r="C888" s="28" t="s">
        <v>197</v>
      </c>
      <c r="D888" s="11" t="str">
        <f>VLOOKUP(C888,Hoja2!B:C,2,FALSE)</f>
        <v>Licencias Urbanísticas</v>
      </c>
      <c r="E888" s="12" t="str">
        <f t="shared" si="30"/>
        <v>1</v>
      </c>
      <c r="F888" s="12" t="str">
        <f t="shared" si="31"/>
        <v>12</v>
      </c>
      <c r="G888" s="28" t="s">
        <v>390</v>
      </c>
      <c r="H888" s="29" t="s">
        <v>391</v>
      </c>
      <c r="I888" s="30">
        <v>737356</v>
      </c>
      <c r="J888" s="30">
        <v>-35000</v>
      </c>
      <c r="K888" s="30">
        <v>702356</v>
      </c>
      <c r="L888" s="30">
        <v>710167.81</v>
      </c>
      <c r="M888" s="30">
        <v>710167.81</v>
      </c>
      <c r="N888" s="30">
        <v>335937.47</v>
      </c>
      <c r="O888" s="30">
        <v>335937.47</v>
      </c>
    </row>
    <row r="889" spans="1:15" x14ac:dyDescent="0.25">
      <c r="A889" s="10" t="str">
        <f>MID(Tabla1[[#This Row],[Org 2]],1,2)</f>
        <v>08</v>
      </c>
      <c r="B889" s="28" t="s">
        <v>53</v>
      </c>
      <c r="C889" s="28" t="s">
        <v>197</v>
      </c>
      <c r="D889" s="11" t="str">
        <f>VLOOKUP(C889,Hoja2!B:C,2,FALSE)</f>
        <v>Licencias Urbanísticas</v>
      </c>
      <c r="E889" s="12" t="str">
        <f t="shared" si="30"/>
        <v>1</v>
      </c>
      <c r="F889" s="12" t="str">
        <f t="shared" si="31"/>
        <v>12</v>
      </c>
      <c r="G889" s="28" t="s">
        <v>392</v>
      </c>
      <c r="H889" s="29" t="s">
        <v>393</v>
      </c>
      <c r="I889" s="30">
        <v>57716</v>
      </c>
      <c r="J889" s="30">
        <v>0</v>
      </c>
      <c r="K889" s="30">
        <v>57716</v>
      </c>
      <c r="L889" s="30">
        <v>61616.06</v>
      </c>
      <c r="M889" s="30">
        <v>61616.06</v>
      </c>
      <c r="N889" s="30">
        <v>29873.29</v>
      </c>
      <c r="O889" s="30">
        <v>29873.29</v>
      </c>
    </row>
    <row r="890" spans="1:15" x14ac:dyDescent="0.25">
      <c r="A890" s="10" t="str">
        <f>MID(Tabla1[[#This Row],[Org 2]],1,2)</f>
        <v>08</v>
      </c>
      <c r="B890" s="28" t="s">
        <v>53</v>
      </c>
      <c r="C890" s="28" t="s">
        <v>197</v>
      </c>
      <c r="D890" s="11" t="str">
        <f>VLOOKUP(C890,Hoja2!B:C,2,FALSE)</f>
        <v>Licencias Urbanísticas</v>
      </c>
      <c r="E890" s="12" t="str">
        <f t="shared" si="30"/>
        <v>1</v>
      </c>
      <c r="F890" s="12" t="str">
        <f t="shared" si="31"/>
        <v>13</v>
      </c>
      <c r="G890" s="28" t="s">
        <v>430</v>
      </c>
      <c r="H890" s="29" t="s">
        <v>381</v>
      </c>
      <c r="I890" s="30">
        <v>52986</v>
      </c>
      <c r="J890" s="30">
        <v>0</v>
      </c>
      <c r="K890" s="30">
        <v>52986</v>
      </c>
      <c r="L890" s="30">
        <v>29119.5</v>
      </c>
      <c r="M890" s="30">
        <v>29119.5</v>
      </c>
      <c r="N890" s="30">
        <v>19209.189999999999</v>
      </c>
      <c r="O890" s="30">
        <v>19209.189999999999</v>
      </c>
    </row>
    <row r="891" spans="1:15" x14ac:dyDescent="0.25">
      <c r="A891" s="10" t="str">
        <f>MID(Tabla1[[#This Row],[Org 2]],1,2)</f>
        <v>08</v>
      </c>
      <c r="B891" s="28" t="s">
        <v>53</v>
      </c>
      <c r="C891" s="28" t="s">
        <v>197</v>
      </c>
      <c r="D891" s="11" t="str">
        <f>VLOOKUP(C891,Hoja2!B:C,2,FALSE)</f>
        <v>Licencias Urbanísticas</v>
      </c>
      <c r="E891" s="12" t="str">
        <f t="shared" si="30"/>
        <v>1</v>
      </c>
      <c r="F891" s="12" t="str">
        <f t="shared" si="31"/>
        <v>13</v>
      </c>
      <c r="G891" s="28" t="s">
        <v>433</v>
      </c>
      <c r="H891" s="29" t="s">
        <v>434</v>
      </c>
      <c r="I891" s="30">
        <v>46982</v>
      </c>
      <c r="J891" s="30">
        <v>54000</v>
      </c>
      <c r="K891" s="30">
        <v>100982</v>
      </c>
      <c r="L891" s="30">
        <v>29389.9</v>
      </c>
      <c r="M891" s="30">
        <v>29389.9</v>
      </c>
      <c r="N891" s="30">
        <v>21642.25</v>
      </c>
      <c r="O891" s="30">
        <v>21642.25</v>
      </c>
    </row>
    <row r="892" spans="1:15" x14ac:dyDescent="0.25">
      <c r="A892" s="10" t="str">
        <f>MID(Tabla1[[#This Row],[Org 2]],1,2)</f>
        <v>08</v>
      </c>
      <c r="B892" s="28" t="s">
        <v>53</v>
      </c>
      <c r="C892" s="28" t="s">
        <v>197</v>
      </c>
      <c r="D892" s="11" t="str">
        <f>VLOOKUP(C892,Hoja2!B:C,2,FALSE)</f>
        <v>Licencias Urbanísticas</v>
      </c>
      <c r="E892" s="12" t="str">
        <f t="shared" si="30"/>
        <v>1</v>
      </c>
      <c r="F892" s="12" t="str">
        <f t="shared" si="31"/>
        <v>13</v>
      </c>
      <c r="G892" s="28" t="s">
        <v>455</v>
      </c>
      <c r="H892" s="29" t="s">
        <v>456</v>
      </c>
      <c r="I892" s="30">
        <v>0</v>
      </c>
      <c r="J892" s="30">
        <v>0</v>
      </c>
      <c r="K892" s="30">
        <v>0</v>
      </c>
      <c r="L892" s="30">
        <v>53130</v>
      </c>
      <c r="M892" s="30">
        <v>53130</v>
      </c>
      <c r="N892" s="30">
        <v>15310.22</v>
      </c>
      <c r="O892" s="30">
        <v>15310.22</v>
      </c>
    </row>
    <row r="893" spans="1:15" x14ac:dyDescent="0.25">
      <c r="A893" s="10" t="str">
        <f>MID(Tabla1[[#This Row],[Org 2]],1,2)</f>
        <v>08</v>
      </c>
      <c r="B893" s="28" t="s">
        <v>53</v>
      </c>
      <c r="C893" s="28" t="s">
        <v>197</v>
      </c>
      <c r="D893" s="11" t="str">
        <f>VLOOKUP(C893,Hoja2!B:C,2,FALSE)</f>
        <v>Licencias Urbanísticas</v>
      </c>
      <c r="E893" s="12" t="str">
        <f t="shared" si="30"/>
        <v>1</v>
      </c>
      <c r="F893" s="12" t="str">
        <f t="shared" si="31"/>
        <v>15</v>
      </c>
      <c r="G893" s="28" t="s">
        <v>435</v>
      </c>
      <c r="H893" s="29" t="s">
        <v>436</v>
      </c>
      <c r="I893" s="30">
        <v>0</v>
      </c>
      <c r="J893" s="30">
        <v>10000</v>
      </c>
      <c r="K893" s="30">
        <v>10000</v>
      </c>
      <c r="L893" s="30">
        <v>9972</v>
      </c>
      <c r="M893" s="30">
        <v>9972</v>
      </c>
      <c r="N893" s="30">
        <v>1224</v>
      </c>
      <c r="O893" s="30">
        <v>1224</v>
      </c>
    </row>
    <row r="894" spans="1:15" x14ac:dyDescent="0.25">
      <c r="A894" s="10" t="str">
        <f>MID(Tabla1[[#This Row],[Org 2]],1,2)</f>
        <v>08</v>
      </c>
      <c r="B894" s="28" t="s">
        <v>53</v>
      </c>
      <c r="C894" s="28" t="s">
        <v>197</v>
      </c>
      <c r="D894" s="11" t="str">
        <f>VLOOKUP(C894,Hoja2!B:C,2,FALSE)</f>
        <v>Licencias Urbanísticas</v>
      </c>
      <c r="E894" s="12" t="str">
        <f t="shared" si="30"/>
        <v>2</v>
      </c>
      <c r="F894" s="12" t="str">
        <f t="shared" si="31"/>
        <v>22</v>
      </c>
      <c r="G894" s="28" t="s">
        <v>447</v>
      </c>
      <c r="H894" s="29" t="s">
        <v>448</v>
      </c>
      <c r="I894" s="30">
        <v>500</v>
      </c>
      <c r="J894" s="30">
        <v>0</v>
      </c>
      <c r="K894" s="30">
        <v>500</v>
      </c>
      <c r="L894" s="30">
        <v>156</v>
      </c>
      <c r="M894" s="30">
        <v>156</v>
      </c>
      <c r="N894" s="30">
        <v>156</v>
      </c>
      <c r="O894" s="30">
        <v>156</v>
      </c>
    </row>
    <row r="895" spans="1:15" x14ac:dyDescent="0.25">
      <c r="A895" s="10" t="str">
        <f>MID(Tabla1[[#This Row],[Org 2]],1,2)</f>
        <v>08</v>
      </c>
      <c r="B895" s="28" t="s">
        <v>53</v>
      </c>
      <c r="C895" s="28" t="s">
        <v>197</v>
      </c>
      <c r="D895" s="11" t="str">
        <f>VLOOKUP(C895,Hoja2!B:C,2,FALSE)</f>
        <v>Licencias Urbanísticas</v>
      </c>
      <c r="E895" s="12" t="str">
        <f t="shared" si="30"/>
        <v>2</v>
      </c>
      <c r="F895" s="12" t="str">
        <f t="shared" si="31"/>
        <v>22</v>
      </c>
      <c r="G895" s="28" t="s">
        <v>451</v>
      </c>
      <c r="H895" s="29" t="s">
        <v>452</v>
      </c>
      <c r="I895" s="30">
        <v>1000</v>
      </c>
      <c r="J895" s="30">
        <v>0</v>
      </c>
      <c r="K895" s="30">
        <v>1000</v>
      </c>
      <c r="L895" s="30">
        <v>0</v>
      </c>
      <c r="M895" s="30">
        <v>0</v>
      </c>
      <c r="N895" s="30">
        <v>0</v>
      </c>
      <c r="O895" s="30">
        <v>0</v>
      </c>
    </row>
    <row r="896" spans="1:15" x14ac:dyDescent="0.25">
      <c r="A896" s="10" t="str">
        <f>MID(Tabla1[[#This Row],[Org 2]],1,2)</f>
        <v>08</v>
      </c>
      <c r="B896" s="28" t="s">
        <v>53</v>
      </c>
      <c r="C896" s="28" t="s">
        <v>197</v>
      </c>
      <c r="D896" s="11" t="str">
        <f>VLOOKUP(C896,Hoja2!B:C,2,FALSE)</f>
        <v>Licencias Urbanísticas</v>
      </c>
      <c r="E896" s="12" t="str">
        <f t="shared" si="30"/>
        <v>8</v>
      </c>
      <c r="F896" s="12" t="str">
        <f t="shared" si="31"/>
        <v>83</v>
      </c>
      <c r="G896" s="28" t="s">
        <v>479</v>
      </c>
      <c r="H896" s="29" t="s">
        <v>480</v>
      </c>
      <c r="I896" s="30">
        <v>400000</v>
      </c>
      <c r="J896" s="30">
        <v>0</v>
      </c>
      <c r="K896" s="30">
        <v>400000</v>
      </c>
      <c r="L896" s="30">
        <v>180505.53</v>
      </c>
      <c r="M896" s="30">
        <v>180505.53</v>
      </c>
      <c r="N896" s="30">
        <v>51122.46</v>
      </c>
      <c r="O896" s="30">
        <v>51122.46</v>
      </c>
    </row>
    <row r="897" spans="1:15" x14ac:dyDescent="0.25">
      <c r="A897" s="10" t="str">
        <f>MID(Tabla1[[#This Row],[Org 2]],1,2)</f>
        <v>08</v>
      </c>
      <c r="B897" s="28" t="s">
        <v>53</v>
      </c>
      <c r="C897" s="28" t="s">
        <v>18</v>
      </c>
      <c r="D897" s="11" t="str">
        <f>VLOOKUP(C897,Hoja2!B:C,2,FALSE)</f>
        <v>Pavimentación Vías Públicas y Otros Servicios Urbanísticos</v>
      </c>
      <c r="E897" s="12" t="str">
        <f t="shared" ref="E897:E957" si="34">LEFT(G897,1)</f>
        <v>1</v>
      </c>
      <c r="F897" s="12" t="str">
        <f t="shared" ref="F897:F957" si="35">LEFT(G897,2)</f>
        <v>12</v>
      </c>
      <c r="G897" s="28" t="s">
        <v>414</v>
      </c>
      <c r="H897" s="29" t="s">
        <v>415</v>
      </c>
      <c r="I897" s="30">
        <v>84423</v>
      </c>
      <c r="J897" s="30">
        <v>0</v>
      </c>
      <c r="K897" s="30">
        <v>84423</v>
      </c>
      <c r="L897" s="30">
        <v>84423</v>
      </c>
      <c r="M897" s="30">
        <v>84423</v>
      </c>
      <c r="N897" s="30">
        <v>42624.3</v>
      </c>
      <c r="O897" s="30">
        <v>42624.3</v>
      </c>
    </row>
    <row r="898" spans="1:15" x14ac:dyDescent="0.25">
      <c r="A898" s="10" t="str">
        <f>MID(Tabla1[[#This Row],[Org 2]],1,2)</f>
        <v>08</v>
      </c>
      <c r="B898" s="28" t="s">
        <v>53</v>
      </c>
      <c r="C898" s="28" t="s">
        <v>18</v>
      </c>
      <c r="D898" s="11" t="str">
        <f>VLOOKUP(C898,Hoja2!B:C,2,FALSE)</f>
        <v>Pavimentación Vías Públicas y Otros Servicios Urbanísticos</v>
      </c>
      <c r="E898" s="12" t="str">
        <f t="shared" si="34"/>
        <v>1</v>
      </c>
      <c r="F898" s="12" t="str">
        <f t="shared" si="35"/>
        <v>12</v>
      </c>
      <c r="G898" s="28" t="s">
        <v>416</v>
      </c>
      <c r="H898" s="29" t="s">
        <v>417</v>
      </c>
      <c r="I898" s="30">
        <v>89085</v>
      </c>
      <c r="J898" s="30">
        <v>0</v>
      </c>
      <c r="K898" s="30">
        <v>89085</v>
      </c>
      <c r="L898" s="30">
        <v>89084</v>
      </c>
      <c r="M898" s="30">
        <v>89084</v>
      </c>
      <c r="N898" s="30">
        <v>42572.97</v>
      </c>
      <c r="O898" s="30">
        <v>42572.97</v>
      </c>
    </row>
    <row r="899" spans="1:15" x14ac:dyDescent="0.25">
      <c r="A899" s="10" t="str">
        <f>MID(Tabla1[[#This Row],[Org 2]],1,2)</f>
        <v>08</v>
      </c>
      <c r="B899" s="28" t="s">
        <v>53</v>
      </c>
      <c r="C899" s="28" t="s">
        <v>18</v>
      </c>
      <c r="D899" s="11" t="str">
        <f>VLOOKUP(C899,Hoja2!B:C,2,FALSE)</f>
        <v>Pavimentación Vías Públicas y Otros Servicios Urbanísticos</v>
      </c>
      <c r="E899" s="12" t="str">
        <f t="shared" si="34"/>
        <v>1</v>
      </c>
      <c r="F899" s="12" t="str">
        <f t="shared" si="35"/>
        <v>12</v>
      </c>
      <c r="G899" s="28" t="s">
        <v>384</v>
      </c>
      <c r="H899" s="29" t="s">
        <v>385</v>
      </c>
      <c r="I899" s="30">
        <v>56858</v>
      </c>
      <c r="J899" s="30">
        <v>0</v>
      </c>
      <c r="K899" s="30">
        <v>56858</v>
      </c>
      <c r="L899" s="30">
        <v>34114</v>
      </c>
      <c r="M899" s="30">
        <v>34114</v>
      </c>
      <c r="N899" s="30">
        <v>28623.21</v>
      </c>
      <c r="O899" s="30">
        <v>28623.21</v>
      </c>
    </row>
    <row r="900" spans="1:15" x14ac:dyDescent="0.25">
      <c r="A900" s="10" t="str">
        <f>MID(Tabla1[[#This Row],[Org 2]],1,2)</f>
        <v>08</v>
      </c>
      <c r="B900" s="28" t="s">
        <v>53</v>
      </c>
      <c r="C900" s="28" t="s">
        <v>18</v>
      </c>
      <c r="D900" s="11" t="str">
        <f>VLOOKUP(C900,Hoja2!B:C,2,FALSE)</f>
        <v>Pavimentación Vías Públicas y Otros Servicios Urbanísticos</v>
      </c>
      <c r="E900" s="12" t="str">
        <f t="shared" si="34"/>
        <v>1</v>
      </c>
      <c r="F900" s="12" t="str">
        <f t="shared" si="35"/>
        <v>12</v>
      </c>
      <c r="G900" s="28" t="s">
        <v>418</v>
      </c>
      <c r="H900" s="29" t="s">
        <v>419</v>
      </c>
      <c r="I900" s="30">
        <v>9639</v>
      </c>
      <c r="J900" s="30">
        <v>0</v>
      </c>
      <c r="K900" s="30">
        <v>9639</v>
      </c>
      <c r="L900" s="30">
        <v>9638</v>
      </c>
      <c r="M900" s="30">
        <v>9638</v>
      </c>
      <c r="N900" s="30">
        <v>4866.5600000000004</v>
      </c>
      <c r="O900" s="30">
        <v>4866.5600000000004</v>
      </c>
    </row>
    <row r="901" spans="1:15" x14ac:dyDescent="0.25">
      <c r="A901" s="10" t="str">
        <f>MID(Tabla1[[#This Row],[Org 2]],1,2)</f>
        <v>08</v>
      </c>
      <c r="B901" s="28" t="s">
        <v>53</v>
      </c>
      <c r="C901" s="28" t="s">
        <v>18</v>
      </c>
      <c r="D901" s="11" t="str">
        <f>VLOOKUP(C901,Hoja2!B:C,2,FALSE)</f>
        <v>Pavimentación Vías Públicas y Otros Servicios Urbanísticos</v>
      </c>
      <c r="E901" s="12" t="str">
        <f t="shared" si="34"/>
        <v>1</v>
      </c>
      <c r="F901" s="12" t="str">
        <f t="shared" si="35"/>
        <v>12</v>
      </c>
      <c r="G901" s="28" t="s">
        <v>386</v>
      </c>
      <c r="H901" s="29" t="s">
        <v>387</v>
      </c>
      <c r="I901" s="30">
        <v>41316</v>
      </c>
      <c r="J901" s="30">
        <v>0</v>
      </c>
      <c r="K901" s="30">
        <v>41316</v>
      </c>
      <c r="L901" s="30">
        <v>41315</v>
      </c>
      <c r="M901" s="30">
        <v>41315</v>
      </c>
      <c r="N901" s="30">
        <v>21676.41</v>
      </c>
      <c r="O901" s="30">
        <v>21676.41</v>
      </c>
    </row>
    <row r="902" spans="1:15" x14ac:dyDescent="0.25">
      <c r="A902" s="10" t="str">
        <f>MID(Tabla1[[#This Row],[Org 2]],1,2)</f>
        <v>08</v>
      </c>
      <c r="B902" s="28" t="s">
        <v>53</v>
      </c>
      <c r="C902" s="28" t="s">
        <v>18</v>
      </c>
      <c r="D902" s="11" t="str">
        <f>VLOOKUP(C902,Hoja2!B:C,2,FALSE)</f>
        <v>Pavimentación Vías Públicas y Otros Servicios Urbanísticos</v>
      </c>
      <c r="E902" s="12" t="str">
        <f t="shared" si="34"/>
        <v>1</v>
      </c>
      <c r="F902" s="12" t="str">
        <f t="shared" si="35"/>
        <v>12</v>
      </c>
      <c r="G902" s="28" t="s">
        <v>388</v>
      </c>
      <c r="H902" s="29" t="s">
        <v>389</v>
      </c>
      <c r="I902" s="30">
        <v>140601</v>
      </c>
      <c r="J902" s="30">
        <v>0</v>
      </c>
      <c r="K902" s="30">
        <v>140601</v>
      </c>
      <c r="L902" s="30">
        <v>127160</v>
      </c>
      <c r="M902" s="30">
        <v>127160</v>
      </c>
      <c r="N902" s="30">
        <v>69443.69</v>
      </c>
      <c r="O902" s="30">
        <v>69443.69</v>
      </c>
    </row>
    <row r="903" spans="1:15" x14ac:dyDescent="0.25">
      <c r="A903" s="10" t="str">
        <f>MID(Tabla1[[#This Row],[Org 2]],1,2)</f>
        <v>08</v>
      </c>
      <c r="B903" s="28" t="s">
        <v>53</v>
      </c>
      <c r="C903" s="28" t="s">
        <v>18</v>
      </c>
      <c r="D903" s="11" t="str">
        <f>VLOOKUP(C903,Hoja2!B:C,2,FALSE)</f>
        <v>Pavimentación Vías Públicas y Otros Servicios Urbanísticos</v>
      </c>
      <c r="E903" s="12" t="str">
        <f t="shared" si="34"/>
        <v>1</v>
      </c>
      <c r="F903" s="12" t="str">
        <f t="shared" si="35"/>
        <v>12</v>
      </c>
      <c r="G903" s="28" t="s">
        <v>390</v>
      </c>
      <c r="H903" s="29" t="s">
        <v>391</v>
      </c>
      <c r="I903" s="30">
        <v>357233</v>
      </c>
      <c r="J903" s="30">
        <v>0</v>
      </c>
      <c r="K903" s="30">
        <v>357233</v>
      </c>
      <c r="L903" s="30">
        <v>329076</v>
      </c>
      <c r="M903" s="30">
        <v>329076</v>
      </c>
      <c r="N903" s="30">
        <v>176676.91</v>
      </c>
      <c r="O903" s="30">
        <v>176676.91</v>
      </c>
    </row>
    <row r="904" spans="1:15" x14ac:dyDescent="0.25">
      <c r="A904" s="10" t="str">
        <f>MID(Tabla1[[#This Row],[Org 2]],1,2)</f>
        <v>08</v>
      </c>
      <c r="B904" s="28" t="s">
        <v>53</v>
      </c>
      <c r="C904" s="28" t="s">
        <v>18</v>
      </c>
      <c r="D904" s="11" t="str">
        <f>VLOOKUP(C904,Hoja2!B:C,2,FALSE)</f>
        <v>Pavimentación Vías Públicas y Otros Servicios Urbanísticos</v>
      </c>
      <c r="E904" s="12" t="str">
        <f t="shared" si="34"/>
        <v>1</v>
      </c>
      <c r="F904" s="12" t="str">
        <f t="shared" si="35"/>
        <v>12</v>
      </c>
      <c r="G904" s="28" t="s">
        <v>392</v>
      </c>
      <c r="H904" s="29" t="s">
        <v>393</v>
      </c>
      <c r="I904" s="30">
        <v>19224</v>
      </c>
      <c r="J904" s="30">
        <v>0</v>
      </c>
      <c r="K904" s="30">
        <v>19224</v>
      </c>
      <c r="L904" s="30">
        <v>20682.68</v>
      </c>
      <c r="M904" s="30">
        <v>20682.68</v>
      </c>
      <c r="N904" s="30">
        <v>12896.31</v>
      </c>
      <c r="O904" s="30">
        <v>12896.31</v>
      </c>
    </row>
    <row r="905" spans="1:15" x14ac:dyDescent="0.25">
      <c r="A905" s="10" t="str">
        <f>MID(Tabla1[[#This Row],[Org 2]],1,2)</f>
        <v>08</v>
      </c>
      <c r="B905" s="28" t="s">
        <v>53</v>
      </c>
      <c r="C905" s="28" t="s">
        <v>18</v>
      </c>
      <c r="D905" s="11" t="str">
        <f>VLOOKUP(C905,Hoja2!B:C,2,FALSE)</f>
        <v>Pavimentación Vías Públicas y Otros Servicios Urbanísticos</v>
      </c>
      <c r="E905" s="12" t="str">
        <f t="shared" si="34"/>
        <v>1</v>
      </c>
      <c r="F905" s="12" t="str">
        <f t="shared" si="35"/>
        <v>13</v>
      </c>
      <c r="G905" s="28" t="s">
        <v>430</v>
      </c>
      <c r="H905" s="29" t="s">
        <v>381</v>
      </c>
      <c r="I905" s="30">
        <v>697216</v>
      </c>
      <c r="J905" s="30">
        <v>0</v>
      </c>
      <c r="K905" s="30">
        <v>697216</v>
      </c>
      <c r="L905" s="30">
        <v>511724.34</v>
      </c>
      <c r="M905" s="30">
        <v>511724.34</v>
      </c>
      <c r="N905" s="30">
        <v>265731.64</v>
      </c>
      <c r="O905" s="30">
        <v>265731.64</v>
      </c>
    </row>
    <row r="906" spans="1:15" x14ac:dyDescent="0.25">
      <c r="A906" s="10" t="str">
        <f>MID(Tabla1[[#This Row],[Org 2]],1,2)</f>
        <v>08</v>
      </c>
      <c r="B906" s="28" t="s">
        <v>53</v>
      </c>
      <c r="C906" s="28" t="s">
        <v>18</v>
      </c>
      <c r="D906" s="11" t="str">
        <f>VLOOKUP(C906,Hoja2!B:C,2,FALSE)</f>
        <v>Pavimentación Vías Públicas y Otros Servicios Urbanísticos</v>
      </c>
      <c r="E906" s="12" t="str">
        <f t="shared" si="34"/>
        <v>1</v>
      </c>
      <c r="F906" s="12" t="str">
        <f t="shared" si="35"/>
        <v>13</v>
      </c>
      <c r="G906" s="28" t="s">
        <v>431</v>
      </c>
      <c r="H906" s="29" t="s">
        <v>432</v>
      </c>
      <c r="I906" s="30">
        <v>23000</v>
      </c>
      <c r="J906" s="30">
        <v>0</v>
      </c>
      <c r="K906" s="30">
        <v>23000</v>
      </c>
      <c r="L906" s="30">
        <v>22998.32</v>
      </c>
      <c r="M906" s="30">
        <v>22998.32</v>
      </c>
      <c r="N906" s="30">
        <v>13285.65</v>
      </c>
      <c r="O906" s="30">
        <v>13285.65</v>
      </c>
    </row>
    <row r="907" spans="1:15" x14ac:dyDescent="0.25">
      <c r="A907" s="10" t="str">
        <f>MID(Tabla1[[#This Row],[Org 2]],1,2)</f>
        <v>08</v>
      </c>
      <c r="B907" s="28" t="s">
        <v>53</v>
      </c>
      <c r="C907" s="28" t="s">
        <v>18</v>
      </c>
      <c r="D907" s="11" t="str">
        <f>VLOOKUP(C907,Hoja2!B:C,2,FALSE)</f>
        <v>Pavimentación Vías Públicas y Otros Servicios Urbanísticos</v>
      </c>
      <c r="E907" s="12" t="str">
        <f t="shared" si="34"/>
        <v>1</v>
      </c>
      <c r="F907" s="12" t="str">
        <f t="shared" si="35"/>
        <v>13</v>
      </c>
      <c r="G907" s="28" t="s">
        <v>433</v>
      </c>
      <c r="H907" s="29" t="s">
        <v>434</v>
      </c>
      <c r="I907" s="30">
        <v>710753</v>
      </c>
      <c r="J907" s="30">
        <v>0</v>
      </c>
      <c r="K907" s="30">
        <v>710753</v>
      </c>
      <c r="L907" s="30">
        <v>500252.21</v>
      </c>
      <c r="M907" s="30">
        <v>500252.21</v>
      </c>
      <c r="N907" s="30">
        <v>323967.31</v>
      </c>
      <c r="O907" s="30">
        <v>323967.31</v>
      </c>
    </row>
    <row r="908" spans="1:15" x14ac:dyDescent="0.25">
      <c r="A908" s="10" t="str">
        <f>MID(Tabla1[[#This Row],[Org 2]],1,2)</f>
        <v>08</v>
      </c>
      <c r="B908" s="28" t="s">
        <v>53</v>
      </c>
      <c r="C908" s="28" t="s">
        <v>18</v>
      </c>
      <c r="D908" s="11" t="str">
        <f>VLOOKUP(C908,Hoja2!B:C,2,FALSE)</f>
        <v>Pavimentación Vías Públicas y Otros Servicios Urbanísticos</v>
      </c>
      <c r="E908" s="12" t="str">
        <f t="shared" si="34"/>
        <v>1</v>
      </c>
      <c r="F908" s="12" t="str">
        <f t="shared" si="35"/>
        <v>13</v>
      </c>
      <c r="G908" s="28" t="s">
        <v>455</v>
      </c>
      <c r="H908" s="29" t="s">
        <v>456</v>
      </c>
      <c r="I908" s="30">
        <v>0</v>
      </c>
      <c r="J908" s="30">
        <v>0</v>
      </c>
      <c r="K908" s="30">
        <v>0</v>
      </c>
      <c r="L908" s="30">
        <v>212069</v>
      </c>
      <c r="M908" s="30">
        <v>212069</v>
      </c>
      <c r="N908" s="30">
        <v>210025.06</v>
      </c>
      <c r="O908" s="30">
        <v>210025.06</v>
      </c>
    </row>
    <row r="909" spans="1:15" x14ac:dyDescent="0.25">
      <c r="A909" s="10" t="str">
        <f>MID(Tabla1[[#This Row],[Org 2]],1,2)</f>
        <v>08</v>
      </c>
      <c r="B909" s="28" t="s">
        <v>53</v>
      </c>
      <c r="C909" s="28" t="s">
        <v>18</v>
      </c>
      <c r="D909" s="11" t="str">
        <f>VLOOKUP(C909,Hoja2!B:C,2,FALSE)</f>
        <v>Pavimentación Vías Públicas y Otros Servicios Urbanísticos</v>
      </c>
      <c r="E909" s="12" t="str">
        <f t="shared" si="34"/>
        <v>1</v>
      </c>
      <c r="F909" s="12" t="str">
        <f t="shared" si="35"/>
        <v>15</v>
      </c>
      <c r="G909" s="28" t="s">
        <v>435</v>
      </c>
      <c r="H909" s="29" t="s">
        <v>436</v>
      </c>
      <c r="I909" s="30">
        <v>6500</v>
      </c>
      <c r="J909" s="30">
        <v>0</v>
      </c>
      <c r="K909" s="30">
        <v>6500</v>
      </c>
      <c r="L909" s="30">
        <v>3601.8</v>
      </c>
      <c r="M909" s="30">
        <v>3601.8</v>
      </c>
      <c r="N909" s="30">
        <v>800</v>
      </c>
      <c r="O909" s="30">
        <v>800</v>
      </c>
    </row>
    <row r="910" spans="1:15" x14ac:dyDescent="0.25">
      <c r="A910" s="10" t="str">
        <f>MID(Tabla1[[#This Row],[Org 2]],1,2)</f>
        <v>08</v>
      </c>
      <c r="B910" s="28" t="s">
        <v>53</v>
      </c>
      <c r="C910" s="28" t="s">
        <v>18</v>
      </c>
      <c r="D910" s="11" t="str">
        <f>VLOOKUP(C910,Hoja2!B:C,2,FALSE)</f>
        <v>Pavimentación Vías Públicas y Otros Servicios Urbanísticos</v>
      </c>
      <c r="E910" s="12" t="str">
        <f t="shared" si="34"/>
        <v>2</v>
      </c>
      <c r="F910" s="12" t="str">
        <f t="shared" si="35"/>
        <v>20</v>
      </c>
      <c r="G910" s="28" t="s">
        <v>420</v>
      </c>
      <c r="H910" s="29" t="s">
        <v>421</v>
      </c>
      <c r="I910" s="30">
        <v>42000</v>
      </c>
      <c r="J910" s="30">
        <v>0</v>
      </c>
      <c r="K910" s="30">
        <v>42000</v>
      </c>
      <c r="L910" s="30">
        <v>38487.72</v>
      </c>
      <c r="M910" s="30">
        <v>12015.89</v>
      </c>
      <c r="N910" s="30">
        <v>5631.39</v>
      </c>
      <c r="O910" s="30">
        <v>5631.39</v>
      </c>
    </row>
    <row r="911" spans="1:15" x14ac:dyDescent="0.25">
      <c r="A911" s="10" t="str">
        <f>MID(Tabla1[[#This Row],[Org 2]],1,2)</f>
        <v>08</v>
      </c>
      <c r="B911" s="28" t="s">
        <v>53</v>
      </c>
      <c r="C911" s="28" t="s">
        <v>18</v>
      </c>
      <c r="D911" s="11" t="str">
        <f>VLOOKUP(C911,Hoja2!B:C,2,FALSE)</f>
        <v>Pavimentación Vías Públicas y Otros Servicios Urbanísticos</v>
      </c>
      <c r="E911" s="12" t="str">
        <f t="shared" si="34"/>
        <v>2</v>
      </c>
      <c r="F911" s="12" t="str">
        <f t="shared" si="35"/>
        <v>20</v>
      </c>
      <c r="G911" s="28" t="s">
        <v>632</v>
      </c>
      <c r="H911" s="29" t="s">
        <v>633</v>
      </c>
      <c r="I911" s="30">
        <v>36000</v>
      </c>
      <c r="J911" s="30">
        <v>0</v>
      </c>
      <c r="K911" s="30">
        <v>36000</v>
      </c>
      <c r="L911" s="30">
        <v>28437.01</v>
      </c>
      <c r="M911" s="30">
        <v>1859.54</v>
      </c>
      <c r="N911" s="30">
        <v>1859.54</v>
      </c>
      <c r="O911" s="30">
        <v>1859.54</v>
      </c>
    </row>
    <row r="912" spans="1:15" x14ac:dyDescent="0.25">
      <c r="A912" s="10" t="str">
        <f>MID(Tabla1[[#This Row],[Org 2]],1,2)</f>
        <v>08</v>
      </c>
      <c r="B912" s="28" t="s">
        <v>53</v>
      </c>
      <c r="C912" s="28" t="s">
        <v>18</v>
      </c>
      <c r="D912" s="11" t="str">
        <f>VLOOKUP(C912,Hoja2!B:C,2,FALSE)</f>
        <v>Pavimentación Vías Públicas y Otros Servicios Urbanísticos</v>
      </c>
      <c r="E912" s="12" t="str">
        <f t="shared" si="34"/>
        <v>2</v>
      </c>
      <c r="F912" s="12" t="str">
        <f t="shared" si="35"/>
        <v>21</v>
      </c>
      <c r="G912" s="28" t="s">
        <v>718</v>
      </c>
      <c r="H912" s="29" t="s">
        <v>719</v>
      </c>
      <c r="I912" s="30">
        <v>195000</v>
      </c>
      <c r="J912" s="30">
        <v>0</v>
      </c>
      <c r="K912" s="30">
        <v>195000</v>
      </c>
      <c r="L912" s="30">
        <v>148683.04</v>
      </c>
      <c r="M912" s="30">
        <v>87410.12</v>
      </c>
      <c r="N912" s="30">
        <v>75664.58</v>
      </c>
      <c r="O912" s="30">
        <v>71278.880000000005</v>
      </c>
    </row>
    <row r="913" spans="1:15" x14ac:dyDescent="0.25">
      <c r="A913" s="10" t="str">
        <f>MID(Tabla1[[#This Row],[Org 2]],1,2)</f>
        <v>08</v>
      </c>
      <c r="B913" s="28" t="s">
        <v>53</v>
      </c>
      <c r="C913" s="28" t="s">
        <v>18</v>
      </c>
      <c r="D913" s="11" t="str">
        <f>VLOOKUP(C913,Hoja2!B:C,2,FALSE)</f>
        <v>Pavimentación Vías Públicas y Otros Servicios Urbanísticos</v>
      </c>
      <c r="E913" s="12" t="str">
        <f t="shared" si="34"/>
        <v>2</v>
      </c>
      <c r="F913" s="12" t="str">
        <f t="shared" si="35"/>
        <v>21</v>
      </c>
      <c r="G913" s="28" t="s">
        <v>422</v>
      </c>
      <c r="H913" s="29" t="s">
        <v>423</v>
      </c>
      <c r="I913" s="30">
        <v>8000</v>
      </c>
      <c r="J913" s="30">
        <v>0</v>
      </c>
      <c r="K913" s="30">
        <v>8000</v>
      </c>
      <c r="L913" s="30">
        <v>26992.91</v>
      </c>
      <c r="M913" s="30">
        <v>26992.91</v>
      </c>
      <c r="N913" s="30">
        <v>18475.72</v>
      </c>
      <c r="O913" s="30">
        <v>18475.72</v>
      </c>
    </row>
    <row r="914" spans="1:15" x14ac:dyDescent="0.25">
      <c r="A914" s="10" t="str">
        <f>MID(Tabla1[[#This Row],[Org 2]],1,2)</f>
        <v>08</v>
      </c>
      <c r="B914" s="28" t="s">
        <v>53</v>
      </c>
      <c r="C914" s="28" t="s">
        <v>18</v>
      </c>
      <c r="D914" s="11" t="str">
        <f>VLOOKUP(C914,Hoja2!B:C,2,FALSE)</f>
        <v>Pavimentación Vías Públicas y Otros Servicios Urbanísticos</v>
      </c>
      <c r="E914" s="12" t="str">
        <f t="shared" si="34"/>
        <v>2</v>
      </c>
      <c r="F914" s="12" t="str">
        <f t="shared" si="35"/>
        <v>21</v>
      </c>
      <c r="G914" s="28" t="s">
        <v>437</v>
      </c>
      <c r="H914" s="29" t="s">
        <v>438</v>
      </c>
      <c r="I914" s="30">
        <v>50000</v>
      </c>
      <c r="J914" s="30">
        <v>0</v>
      </c>
      <c r="K914" s="30">
        <v>50000</v>
      </c>
      <c r="L914" s="30">
        <v>38402</v>
      </c>
      <c r="M914" s="30">
        <v>26113.21</v>
      </c>
      <c r="N914" s="30">
        <v>23352.23</v>
      </c>
      <c r="O914" s="30">
        <v>23352.23</v>
      </c>
    </row>
    <row r="915" spans="1:15" x14ac:dyDescent="0.25">
      <c r="A915" s="10" t="str">
        <f>MID(Tabla1[[#This Row],[Org 2]],1,2)</f>
        <v>08</v>
      </c>
      <c r="B915" s="28" t="s">
        <v>53</v>
      </c>
      <c r="C915" s="28" t="s">
        <v>18</v>
      </c>
      <c r="D915" s="11" t="str">
        <f>VLOOKUP(C915,Hoja2!B:C,2,FALSE)</f>
        <v>Pavimentación Vías Públicas y Otros Servicios Urbanísticos</v>
      </c>
      <c r="E915" s="12" t="str">
        <f t="shared" si="34"/>
        <v>2</v>
      </c>
      <c r="F915" s="12" t="str">
        <f t="shared" si="35"/>
        <v>22</v>
      </c>
      <c r="G915" s="28" t="s">
        <v>453</v>
      </c>
      <c r="H915" s="29" t="s">
        <v>454</v>
      </c>
      <c r="I915" s="30">
        <v>16400</v>
      </c>
      <c r="J915" s="30">
        <v>0</v>
      </c>
      <c r="K915" s="30">
        <v>16400</v>
      </c>
      <c r="L915" s="30">
        <v>13500</v>
      </c>
      <c r="M915" s="30">
        <v>13500</v>
      </c>
      <c r="N915" s="30">
        <v>5691.21</v>
      </c>
      <c r="O915" s="30">
        <v>5691.21</v>
      </c>
    </row>
    <row r="916" spans="1:15" x14ac:dyDescent="0.25">
      <c r="A916" s="10" t="str">
        <f>MID(Tabla1[[#This Row],[Org 2]],1,2)</f>
        <v>08</v>
      </c>
      <c r="B916" s="28" t="s">
        <v>53</v>
      </c>
      <c r="C916" s="28" t="s">
        <v>18</v>
      </c>
      <c r="D916" s="11" t="str">
        <f>VLOOKUP(C916,Hoja2!B:C,2,FALSE)</f>
        <v>Pavimentación Vías Públicas y Otros Servicios Urbanísticos</v>
      </c>
      <c r="E916" s="12" t="str">
        <f t="shared" si="34"/>
        <v>2</v>
      </c>
      <c r="F916" s="12" t="str">
        <f t="shared" si="35"/>
        <v>22</v>
      </c>
      <c r="G916" s="28" t="s">
        <v>439</v>
      </c>
      <c r="H916" s="29" t="s">
        <v>440</v>
      </c>
      <c r="I916" s="30">
        <v>48000</v>
      </c>
      <c r="J916" s="30">
        <v>0</v>
      </c>
      <c r="K916" s="30">
        <v>48000</v>
      </c>
      <c r="L916" s="30">
        <v>61706.76</v>
      </c>
      <c r="M916" s="30">
        <v>61706.76</v>
      </c>
      <c r="N916" s="30">
        <v>23891.26</v>
      </c>
      <c r="O916" s="30">
        <v>23891.26</v>
      </c>
    </row>
    <row r="917" spans="1:15" x14ac:dyDescent="0.25">
      <c r="A917" s="10" t="str">
        <f>MID(Tabla1[[#This Row],[Org 2]],1,2)</f>
        <v>08</v>
      </c>
      <c r="B917" s="28" t="s">
        <v>53</v>
      </c>
      <c r="C917" s="28" t="s">
        <v>18</v>
      </c>
      <c r="D917" s="11" t="str">
        <f>VLOOKUP(C917,Hoja2!B:C,2,FALSE)</f>
        <v>Pavimentación Vías Públicas y Otros Servicios Urbanísticos</v>
      </c>
      <c r="E917" s="12" t="str">
        <f t="shared" si="34"/>
        <v>2</v>
      </c>
      <c r="F917" s="12" t="str">
        <f t="shared" si="35"/>
        <v>22</v>
      </c>
      <c r="G917" s="28" t="s">
        <v>441</v>
      </c>
      <c r="H917" s="29" t="s">
        <v>442</v>
      </c>
      <c r="I917" s="30">
        <v>19545</v>
      </c>
      <c r="J917" s="30">
        <v>0</v>
      </c>
      <c r="K917" s="30">
        <v>19545</v>
      </c>
      <c r="L917" s="30">
        <v>20665.95</v>
      </c>
      <c r="M917" s="30">
        <v>20665.95</v>
      </c>
      <c r="N917" s="30">
        <v>1184.82</v>
      </c>
      <c r="O917" s="30">
        <v>1184.82</v>
      </c>
    </row>
    <row r="918" spans="1:15" x14ac:dyDescent="0.25">
      <c r="A918" s="10" t="str">
        <f>MID(Tabla1[[#This Row],[Org 2]],1,2)</f>
        <v>08</v>
      </c>
      <c r="B918" s="28" t="s">
        <v>53</v>
      </c>
      <c r="C918" s="28" t="s">
        <v>18</v>
      </c>
      <c r="D918" s="11" t="str">
        <f>VLOOKUP(C918,Hoja2!B:C,2,FALSE)</f>
        <v>Pavimentación Vías Públicas y Otros Servicios Urbanísticos</v>
      </c>
      <c r="E918" s="12" t="str">
        <f t="shared" si="34"/>
        <v>2</v>
      </c>
      <c r="F918" s="12" t="str">
        <f t="shared" si="35"/>
        <v>22</v>
      </c>
      <c r="G918" s="28" t="s">
        <v>445</v>
      </c>
      <c r="H918" s="29" t="s">
        <v>446</v>
      </c>
      <c r="I918" s="30">
        <v>30000</v>
      </c>
      <c r="J918" s="30">
        <v>0</v>
      </c>
      <c r="K918" s="30">
        <v>30000</v>
      </c>
      <c r="L918" s="30">
        <v>10085.459999999999</v>
      </c>
      <c r="M918" s="30">
        <v>10085.459999999999</v>
      </c>
      <c r="N918" s="30">
        <v>3110.26</v>
      </c>
      <c r="O918" s="30">
        <v>3110.26</v>
      </c>
    </row>
    <row r="919" spans="1:15" x14ac:dyDescent="0.25">
      <c r="A919" s="10" t="str">
        <f>MID(Tabla1[[#This Row],[Org 2]],1,2)</f>
        <v>08</v>
      </c>
      <c r="B919" s="28" t="s">
        <v>53</v>
      </c>
      <c r="C919" s="28" t="s">
        <v>18</v>
      </c>
      <c r="D919" s="11" t="str">
        <f>VLOOKUP(C919,Hoja2!B:C,2,FALSE)</f>
        <v>Pavimentación Vías Públicas y Otros Servicios Urbanísticos</v>
      </c>
      <c r="E919" s="12" t="str">
        <f t="shared" si="34"/>
        <v>2</v>
      </c>
      <c r="F919" s="12" t="str">
        <f t="shared" si="35"/>
        <v>22</v>
      </c>
      <c r="G919" s="28" t="s">
        <v>424</v>
      </c>
      <c r="H919" s="29" t="s">
        <v>425</v>
      </c>
      <c r="I919" s="30">
        <v>7645</v>
      </c>
      <c r="J919" s="30">
        <v>0</v>
      </c>
      <c r="K919" s="30">
        <v>7645</v>
      </c>
      <c r="L919" s="30">
        <v>0</v>
      </c>
      <c r="M919" s="30">
        <v>0</v>
      </c>
      <c r="N919" s="30">
        <v>0</v>
      </c>
      <c r="O919" s="30">
        <v>0</v>
      </c>
    </row>
    <row r="920" spans="1:15" x14ac:dyDescent="0.25">
      <c r="A920" s="10" t="str">
        <f>MID(Tabla1[[#This Row],[Org 2]],1,2)</f>
        <v>08</v>
      </c>
      <c r="B920" s="28" t="s">
        <v>53</v>
      </c>
      <c r="C920" s="28" t="s">
        <v>18</v>
      </c>
      <c r="D920" s="11" t="str">
        <f>VLOOKUP(C920,Hoja2!B:C,2,FALSE)</f>
        <v>Pavimentación Vías Públicas y Otros Servicios Urbanísticos</v>
      </c>
      <c r="E920" s="12" t="str">
        <f t="shared" si="34"/>
        <v>2</v>
      </c>
      <c r="F920" s="12" t="str">
        <f t="shared" si="35"/>
        <v>22</v>
      </c>
      <c r="G920" s="28" t="s">
        <v>449</v>
      </c>
      <c r="H920" s="29" t="s">
        <v>450</v>
      </c>
      <c r="I920" s="30">
        <v>4000</v>
      </c>
      <c r="J920" s="30">
        <v>0</v>
      </c>
      <c r="K920" s="30">
        <v>4000</v>
      </c>
      <c r="L920" s="30">
        <v>0</v>
      </c>
      <c r="M920" s="30">
        <v>0</v>
      </c>
      <c r="N920" s="30">
        <v>0</v>
      </c>
      <c r="O920" s="30">
        <v>0</v>
      </c>
    </row>
    <row r="921" spans="1:15" x14ac:dyDescent="0.25">
      <c r="A921" s="10" t="str">
        <f>MID(Tabla1[[#This Row],[Org 2]],1,2)</f>
        <v>08</v>
      </c>
      <c r="B921" s="28" t="s">
        <v>53</v>
      </c>
      <c r="C921" s="28" t="s">
        <v>18</v>
      </c>
      <c r="D921" s="11" t="str">
        <f>VLOOKUP(C921,Hoja2!B:C,2,FALSE)</f>
        <v>Pavimentación Vías Públicas y Otros Servicios Urbanísticos</v>
      </c>
      <c r="E921" s="12" t="str">
        <f t="shared" si="34"/>
        <v>2</v>
      </c>
      <c r="F921" s="12" t="str">
        <f t="shared" si="35"/>
        <v>22</v>
      </c>
      <c r="G921" s="28" t="s">
        <v>451</v>
      </c>
      <c r="H921" s="29" t="s">
        <v>452</v>
      </c>
      <c r="I921" s="30">
        <v>6000</v>
      </c>
      <c r="J921" s="30">
        <v>0</v>
      </c>
      <c r="K921" s="30">
        <v>6000</v>
      </c>
      <c r="L921" s="30">
        <v>6148.43</v>
      </c>
      <c r="M921" s="30">
        <v>6148.43</v>
      </c>
      <c r="N921" s="30">
        <v>4671.71</v>
      </c>
      <c r="O921" s="30">
        <v>4671.71</v>
      </c>
    </row>
    <row r="922" spans="1:15" x14ac:dyDescent="0.25">
      <c r="A922" s="10" t="str">
        <f>MID(Tabla1[[#This Row],[Org 2]],1,2)</f>
        <v>08</v>
      </c>
      <c r="B922" s="28" t="s">
        <v>53</v>
      </c>
      <c r="C922" s="28" t="s">
        <v>18</v>
      </c>
      <c r="D922" s="11" t="str">
        <f>VLOOKUP(C922,Hoja2!B:C,2,FALSE)</f>
        <v>Pavimentación Vías Públicas y Otros Servicios Urbanísticos</v>
      </c>
      <c r="E922" s="12" t="str">
        <f t="shared" si="34"/>
        <v>2</v>
      </c>
      <c r="F922" s="12" t="str">
        <f t="shared" si="35"/>
        <v>22</v>
      </c>
      <c r="G922" s="28" t="s">
        <v>503</v>
      </c>
      <c r="H922" s="29" t="s">
        <v>504</v>
      </c>
      <c r="I922" s="30">
        <v>6200</v>
      </c>
      <c r="J922" s="30">
        <v>0</v>
      </c>
      <c r="K922" s="30">
        <v>6200</v>
      </c>
      <c r="L922" s="30">
        <v>6161.09</v>
      </c>
      <c r="M922" s="30">
        <v>6161.09</v>
      </c>
      <c r="N922" s="30">
        <v>2053.6</v>
      </c>
      <c r="O922" s="30">
        <v>2053.6</v>
      </c>
    </row>
    <row r="923" spans="1:15" x14ac:dyDescent="0.25">
      <c r="A923" s="10" t="str">
        <f>MID(Tabla1[[#This Row],[Org 2]],1,2)</f>
        <v>08</v>
      </c>
      <c r="B923" s="28" t="s">
        <v>53</v>
      </c>
      <c r="C923" s="28" t="s">
        <v>18</v>
      </c>
      <c r="D923" s="11" t="str">
        <f>VLOOKUP(C923,Hoja2!B:C,2,FALSE)</f>
        <v>Pavimentación Vías Públicas y Otros Servicios Urbanísticos</v>
      </c>
      <c r="E923" s="12" t="str">
        <f t="shared" si="34"/>
        <v>2</v>
      </c>
      <c r="F923" s="12" t="str">
        <f t="shared" si="35"/>
        <v>22</v>
      </c>
      <c r="G923" s="28" t="s">
        <v>459</v>
      </c>
      <c r="H923" s="29" t="s">
        <v>460</v>
      </c>
      <c r="I923" s="30">
        <v>27100</v>
      </c>
      <c r="J923" s="30">
        <v>0</v>
      </c>
      <c r="K923" s="30">
        <v>27100</v>
      </c>
      <c r="L923" s="30">
        <v>4669.6499999999996</v>
      </c>
      <c r="M923" s="30">
        <v>4669.6499999999996</v>
      </c>
      <c r="N923" s="30">
        <v>4642.12</v>
      </c>
      <c r="O923" s="30">
        <v>4642.12</v>
      </c>
    </row>
    <row r="924" spans="1:15" x14ac:dyDescent="0.25">
      <c r="A924" s="10" t="str">
        <f>MID(Tabla1[[#This Row],[Org 2]],1,2)</f>
        <v>08</v>
      </c>
      <c r="B924" s="28" t="s">
        <v>53</v>
      </c>
      <c r="C924" s="28" t="s">
        <v>18</v>
      </c>
      <c r="D924" s="11" t="str">
        <f>VLOOKUP(C924,Hoja2!B:C,2,FALSE)</f>
        <v>Pavimentación Vías Públicas y Otros Servicios Urbanísticos</v>
      </c>
      <c r="E924" s="12" t="str">
        <f t="shared" si="34"/>
        <v>6</v>
      </c>
      <c r="F924" s="12" t="str">
        <f t="shared" si="35"/>
        <v>60</v>
      </c>
      <c r="G924" s="28" t="s">
        <v>487</v>
      </c>
      <c r="H924" s="29" t="s">
        <v>488</v>
      </c>
      <c r="I924" s="30">
        <v>50000</v>
      </c>
      <c r="J924" s="30">
        <v>42054.57</v>
      </c>
      <c r="K924" s="30">
        <v>92054.57</v>
      </c>
      <c r="L924" s="30">
        <v>0</v>
      </c>
      <c r="M924" s="30">
        <v>0</v>
      </c>
      <c r="N924" s="30">
        <v>0</v>
      </c>
      <c r="O924" s="30">
        <v>0</v>
      </c>
    </row>
    <row r="925" spans="1:15" x14ac:dyDescent="0.25">
      <c r="A925" s="10" t="str">
        <f>MID(Tabla1[[#This Row],[Org 2]],1,2)</f>
        <v>08</v>
      </c>
      <c r="B925" s="28" t="s">
        <v>53</v>
      </c>
      <c r="C925" s="28" t="s">
        <v>18</v>
      </c>
      <c r="D925" s="11" t="str">
        <f>VLOOKUP(C925,Hoja2!B:C,2,FALSE)</f>
        <v>Pavimentación Vías Públicas y Otros Servicios Urbanísticos</v>
      </c>
      <c r="E925" s="12" t="str">
        <f t="shared" si="34"/>
        <v>6</v>
      </c>
      <c r="F925" s="12" t="str">
        <f t="shared" si="35"/>
        <v>61</v>
      </c>
      <c r="G925" s="28" t="s">
        <v>473</v>
      </c>
      <c r="H925" s="29" t="s">
        <v>474</v>
      </c>
      <c r="I925" s="30">
        <v>9356757</v>
      </c>
      <c r="J925" s="30">
        <v>537498.46</v>
      </c>
      <c r="K925" s="30">
        <v>9894255.4600000009</v>
      </c>
      <c r="L925" s="30">
        <v>9094018.3599999994</v>
      </c>
      <c r="M925" s="30">
        <v>8931187.4499999993</v>
      </c>
      <c r="N925" s="30">
        <v>1555673.88</v>
      </c>
      <c r="O925" s="30">
        <v>1555673.88</v>
      </c>
    </row>
    <row r="926" spans="1:15" x14ac:dyDescent="0.25">
      <c r="A926" s="10" t="str">
        <f>MID(Tabla1[[#This Row],[Org 2]],1,2)</f>
        <v>08</v>
      </c>
      <c r="B926" s="28" t="s">
        <v>53</v>
      </c>
      <c r="C926" s="28" t="s">
        <v>18</v>
      </c>
      <c r="D926" s="11" t="str">
        <f>VLOOKUP(C926,Hoja2!B:C,2,FALSE)</f>
        <v>Pavimentación Vías Públicas y Otros Servicios Urbanísticos</v>
      </c>
      <c r="E926" s="12" t="str">
        <f t="shared" si="34"/>
        <v>6</v>
      </c>
      <c r="F926" s="12" t="str">
        <f t="shared" si="35"/>
        <v>62</v>
      </c>
      <c r="G926" s="28" t="s">
        <v>648</v>
      </c>
      <c r="H926" s="29" t="s">
        <v>508</v>
      </c>
      <c r="I926" s="30">
        <v>0</v>
      </c>
      <c r="J926" s="30">
        <v>283346.18</v>
      </c>
      <c r="K926" s="30">
        <v>283346.18</v>
      </c>
      <c r="L926" s="30">
        <v>283346.18</v>
      </c>
      <c r="M926" s="30">
        <v>279881.67</v>
      </c>
      <c r="N926" s="30">
        <v>107602.67</v>
      </c>
      <c r="O926" s="30">
        <v>107602.67</v>
      </c>
    </row>
    <row r="927" spans="1:15" x14ac:dyDescent="0.25">
      <c r="A927" s="10" t="str">
        <f>MID(Tabla1[[#This Row],[Org 2]],1,2)</f>
        <v>08</v>
      </c>
      <c r="B927" s="28" t="s">
        <v>53</v>
      </c>
      <c r="C927" s="28" t="s">
        <v>18</v>
      </c>
      <c r="D927" s="11" t="str">
        <f>VLOOKUP(C927,Hoja2!B:C,2,FALSE)</f>
        <v>Pavimentación Vías Públicas y Otros Servicios Urbanísticos</v>
      </c>
      <c r="E927" s="12" t="str">
        <f t="shared" si="34"/>
        <v>6</v>
      </c>
      <c r="F927" s="12" t="str">
        <f t="shared" si="35"/>
        <v>62</v>
      </c>
      <c r="G927" s="28" t="s">
        <v>493</v>
      </c>
      <c r="H927" s="29" t="s">
        <v>494</v>
      </c>
      <c r="I927" s="30">
        <v>0</v>
      </c>
      <c r="J927" s="30">
        <v>6953.45</v>
      </c>
      <c r="K927" s="30">
        <v>6953.45</v>
      </c>
      <c r="L927" s="30">
        <v>6953.45</v>
      </c>
      <c r="M927" s="30">
        <v>6953.45</v>
      </c>
      <c r="N927" s="30">
        <v>0</v>
      </c>
      <c r="O927" s="30">
        <v>0</v>
      </c>
    </row>
    <row r="928" spans="1:15" x14ac:dyDescent="0.25">
      <c r="A928" s="10" t="str">
        <f>MID(Tabla1[[#This Row],[Org 2]],1,2)</f>
        <v>08</v>
      </c>
      <c r="B928" s="28" t="s">
        <v>53</v>
      </c>
      <c r="C928" s="28" t="s">
        <v>19</v>
      </c>
      <c r="D928" s="11" t="str">
        <f>VLOOKUP(C928,Hoja2!B:C,2,FALSE)</f>
        <v>Alumbrado Público</v>
      </c>
      <c r="E928" s="12" t="str">
        <f t="shared" si="34"/>
        <v>1</v>
      </c>
      <c r="F928" s="12" t="str">
        <f t="shared" si="35"/>
        <v>12</v>
      </c>
      <c r="G928" s="28" t="s">
        <v>416</v>
      </c>
      <c r="H928" s="29" t="s">
        <v>417</v>
      </c>
      <c r="I928" s="30">
        <v>14847</v>
      </c>
      <c r="J928" s="30">
        <v>0</v>
      </c>
      <c r="K928" s="30">
        <v>14847</v>
      </c>
      <c r="L928" s="30">
        <v>14847</v>
      </c>
      <c r="M928" s="30">
        <v>14847</v>
      </c>
      <c r="N928" s="30">
        <v>7496.33</v>
      </c>
      <c r="O928" s="30">
        <v>7496.33</v>
      </c>
    </row>
    <row r="929" spans="1:15" x14ac:dyDescent="0.25">
      <c r="A929" s="10" t="str">
        <f>MID(Tabla1[[#This Row],[Org 2]],1,2)</f>
        <v>08</v>
      </c>
      <c r="B929" s="28" t="s">
        <v>53</v>
      </c>
      <c r="C929" s="28" t="s">
        <v>19</v>
      </c>
      <c r="D929" s="11" t="str">
        <f>VLOOKUP(C929,Hoja2!B:C,2,FALSE)</f>
        <v>Alumbrado Público</v>
      </c>
      <c r="E929" s="12" t="str">
        <f t="shared" si="34"/>
        <v>1</v>
      </c>
      <c r="F929" s="12" t="str">
        <f t="shared" si="35"/>
        <v>12</v>
      </c>
      <c r="G929" s="28" t="s">
        <v>384</v>
      </c>
      <c r="H929" s="29" t="s">
        <v>385</v>
      </c>
      <c r="I929" s="30">
        <v>11372</v>
      </c>
      <c r="J929" s="30">
        <v>0</v>
      </c>
      <c r="K929" s="30">
        <v>11372</v>
      </c>
      <c r="L929" s="30">
        <v>11371</v>
      </c>
      <c r="M929" s="30">
        <v>11371</v>
      </c>
      <c r="N929" s="30">
        <v>5072.24</v>
      </c>
      <c r="O929" s="30">
        <v>5072.24</v>
      </c>
    </row>
    <row r="930" spans="1:15" x14ac:dyDescent="0.25">
      <c r="A930" s="10" t="str">
        <f>MID(Tabla1[[#This Row],[Org 2]],1,2)</f>
        <v>08</v>
      </c>
      <c r="B930" s="28" t="s">
        <v>53</v>
      </c>
      <c r="C930" s="28" t="s">
        <v>19</v>
      </c>
      <c r="D930" s="11" t="str">
        <f>VLOOKUP(C930,Hoja2!B:C,2,FALSE)</f>
        <v>Alumbrado Público</v>
      </c>
      <c r="E930" s="12" t="str">
        <f t="shared" si="34"/>
        <v>1</v>
      </c>
      <c r="F930" s="12" t="str">
        <f t="shared" si="35"/>
        <v>12</v>
      </c>
      <c r="G930" s="28" t="s">
        <v>386</v>
      </c>
      <c r="H930" s="29" t="s">
        <v>387</v>
      </c>
      <c r="I930" s="30">
        <v>9012</v>
      </c>
      <c r="J930" s="30">
        <v>0</v>
      </c>
      <c r="K930" s="30">
        <v>9012</v>
      </c>
      <c r="L930" s="30">
        <v>9011</v>
      </c>
      <c r="M930" s="30">
        <v>9011</v>
      </c>
      <c r="N930" s="30">
        <v>4496.24</v>
      </c>
      <c r="O930" s="30">
        <v>4496.24</v>
      </c>
    </row>
    <row r="931" spans="1:15" x14ac:dyDescent="0.25">
      <c r="A931" s="10" t="str">
        <f>MID(Tabla1[[#This Row],[Org 2]],1,2)</f>
        <v>08</v>
      </c>
      <c r="B931" s="28" t="s">
        <v>53</v>
      </c>
      <c r="C931" s="28" t="s">
        <v>19</v>
      </c>
      <c r="D931" s="11" t="str">
        <f>VLOOKUP(C931,Hoja2!B:C,2,FALSE)</f>
        <v>Alumbrado Público</v>
      </c>
      <c r="E931" s="12" t="str">
        <f t="shared" si="34"/>
        <v>1</v>
      </c>
      <c r="F931" s="12" t="str">
        <f t="shared" si="35"/>
        <v>12</v>
      </c>
      <c r="G931" s="28" t="s">
        <v>388</v>
      </c>
      <c r="H931" s="29" t="s">
        <v>389</v>
      </c>
      <c r="I931" s="30">
        <v>16470</v>
      </c>
      <c r="J931" s="30">
        <v>0</v>
      </c>
      <c r="K931" s="30">
        <v>16470</v>
      </c>
      <c r="L931" s="30">
        <v>16470</v>
      </c>
      <c r="M931" s="30">
        <v>16470</v>
      </c>
      <c r="N931" s="30">
        <v>7906.95</v>
      </c>
      <c r="O931" s="30">
        <v>7906.95</v>
      </c>
    </row>
    <row r="932" spans="1:15" x14ac:dyDescent="0.25">
      <c r="A932" s="10" t="str">
        <f>MID(Tabla1[[#This Row],[Org 2]],1,2)</f>
        <v>08</v>
      </c>
      <c r="B932" s="28" t="s">
        <v>53</v>
      </c>
      <c r="C932" s="28" t="s">
        <v>19</v>
      </c>
      <c r="D932" s="11" t="str">
        <f>VLOOKUP(C932,Hoja2!B:C,2,FALSE)</f>
        <v>Alumbrado Público</v>
      </c>
      <c r="E932" s="12" t="str">
        <f t="shared" si="34"/>
        <v>1</v>
      </c>
      <c r="F932" s="12" t="str">
        <f t="shared" si="35"/>
        <v>12</v>
      </c>
      <c r="G932" s="28" t="s">
        <v>390</v>
      </c>
      <c r="H932" s="29" t="s">
        <v>391</v>
      </c>
      <c r="I932" s="30">
        <v>40420</v>
      </c>
      <c r="J932" s="30">
        <v>0</v>
      </c>
      <c r="K932" s="30">
        <v>40420</v>
      </c>
      <c r="L932" s="30">
        <v>40419</v>
      </c>
      <c r="M932" s="30">
        <v>40419</v>
      </c>
      <c r="N932" s="30">
        <v>23238.99</v>
      </c>
      <c r="O932" s="30">
        <v>23238.99</v>
      </c>
    </row>
    <row r="933" spans="1:15" x14ac:dyDescent="0.25">
      <c r="A933" s="10" t="str">
        <f>MID(Tabla1[[#This Row],[Org 2]],1,2)</f>
        <v>08</v>
      </c>
      <c r="B933" s="28" t="s">
        <v>53</v>
      </c>
      <c r="C933" s="28" t="s">
        <v>19</v>
      </c>
      <c r="D933" s="11" t="str">
        <f>VLOOKUP(C933,Hoja2!B:C,2,FALSE)</f>
        <v>Alumbrado Público</v>
      </c>
      <c r="E933" s="12" t="str">
        <f t="shared" si="34"/>
        <v>1</v>
      </c>
      <c r="F933" s="12" t="str">
        <f t="shared" si="35"/>
        <v>12</v>
      </c>
      <c r="G933" s="28" t="s">
        <v>392</v>
      </c>
      <c r="H933" s="29" t="s">
        <v>393</v>
      </c>
      <c r="I933" s="30">
        <v>4035</v>
      </c>
      <c r="J933" s="30">
        <v>0</v>
      </c>
      <c r="K933" s="30">
        <v>4035</v>
      </c>
      <c r="L933" s="30">
        <v>3970.4</v>
      </c>
      <c r="M933" s="30">
        <v>3970.4</v>
      </c>
      <c r="N933" s="30">
        <v>2287.12</v>
      </c>
      <c r="O933" s="30">
        <v>2287.12</v>
      </c>
    </row>
    <row r="934" spans="1:15" x14ac:dyDescent="0.25">
      <c r="A934" s="10" t="str">
        <f>MID(Tabla1[[#This Row],[Org 2]],1,2)</f>
        <v>08</v>
      </c>
      <c r="B934" s="28" t="s">
        <v>53</v>
      </c>
      <c r="C934" s="28" t="s">
        <v>19</v>
      </c>
      <c r="D934" s="11" t="str">
        <f>VLOOKUP(C934,Hoja2!B:C,2,FALSE)</f>
        <v>Alumbrado Público</v>
      </c>
      <c r="E934" s="12" t="str">
        <f t="shared" si="34"/>
        <v>1</v>
      </c>
      <c r="F934" s="12" t="str">
        <f t="shared" si="35"/>
        <v>13</v>
      </c>
      <c r="G934" s="28" t="s">
        <v>430</v>
      </c>
      <c r="H934" s="29" t="s">
        <v>381</v>
      </c>
      <c r="I934" s="30">
        <v>91238</v>
      </c>
      <c r="J934" s="30">
        <v>0</v>
      </c>
      <c r="K934" s="30">
        <v>91238</v>
      </c>
      <c r="L934" s="30">
        <v>73450</v>
      </c>
      <c r="M934" s="30">
        <v>73450</v>
      </c>
      <c r="N934" s="30">
        <v>37599.56</v>
      </c>
      <c r="O934" s="30">
        <v>37599.56</v>
      </c>
    </row>
    <row r="935" spans="1:15" x14ac:dyDescent="0.25">
      <c r="A935" s="10" t="str">
        <f>MID(Tabla1[[#This Row],[Org 2]],1,2)</f>
        <v>08</v>
      </c>
      <c r="B935" s="28" t="s">
        <v>53</v>
      </c>
      <c r="C935" s="28" t="s">
        <v>19</v>
      </c>
      <c r="D935" s="11" t="str">
        <f>VLOOKUP(C935,Hoja2!B:C,2,FALSE)</f>
        <v>Alumbrado Público</v>
      </c>
      <c r="E935" s="12" t="str">
        <f t="shared" si="34"/>
        <v>1</v>
      </c>
      <c r="F935" s="12" t="str">
        <f t="shared" si="35"/>
        <v>13</v>
      </c>
      <c r="G935" s="28" t="s">
        <v>433</v>
      </c>
      <c r="H935" s="29" t="s">
        <v>434</v>
      </c>
      <c r="I935" s="30">
        <v>88944</v>
      </c>
      <c r="J935" s="30">
        <v>0</v>
      </c>
      <c r="K935" s="30">
        <v>88944</v>
      </c>
      <c r="L935" s="30">
        <v>67317.919999999998</v>
      </c>
      <c r="M935" s="30">
        <v>67317.919999999998</v>
      </c>
      <c r="N935" s="30">
        <v>43220.55</v>
      </c>
      <c r="O935" s="30">
        <v>43220.55</v>
      </c>
    </row>
    <row r="936" spans="1:15" x14ac:dyDescent="0.25">
      <c r="A936" s="10" t="str">
        <f>MID(Tabla1[[#This Row],[Org 2]],1,2)</f>
        <v>08</v>
      </c>
      <c r="B936" s="28" t="s">
        <v>53</v>
      </c>
      <c r="C936" s="28" t="s">
        <v>19</v>
      </c>
      <c r="D936" s="11" t="str">
        <f>VLOOKUP(C936,Hoja2!B:C,2,FALSE)</f>
        <v>Alumbrado Público</v>
      </c>
      <c r="E936" s="12" t="str">
        <f t="shared" si="34"/>
        <v>2</v>
      </c>
      <c r="F936" s="12" t="str">
        <f t="shared" si="35"/>
        <v>20</v>
      </c>
      <c r="G936" s="28" t="s">
        <v>632</v>
      </c>
      <c r="H936" s="29" t="s">
        <v>633</v>
      </c>
      <c r="I936" s="30">
        <v>4000</v>
      </c>
      <c r="J936" s="30">
        <v>0</v>
      </c>
      <c r="K936" s="30">
        <v>4000</v>
      </c>
      <c r="L936" s="30">
        <v>0</v>
      </c>
      <c r="M936" s="30">
        <v>0</v>
      </c>
      <c r="N936" s="30">
        <v>0</v>
      </c>
      <c r="O936" s="30">
        <v>0</v>
      </c>
    </row>
    <row r="937" spans="1:15" x14ac:dyDescent="0.25">
      <c r="A937" s="10" t="str">
        <f>MID(Tabla1[[#This Row],[Org 2]],1,2)</f>
        <v>08</v>
      </c>
      <c r="B937" s="28" t="s">
        <v>53</v>
      </c>
      <c r="C937" s="28" t="s">
        <v>19</v>
      </c>
      <c r="D937" s="11" t="str">
        <f>VLOOKUP(C937,Hoja2!B:C,2,FALSE)</f>
        <v>Alumbrado Público</v>
      </c>
      <c r="E937" s="12" t="str">
        <f t="shared" si="34"/>
        <v>2</v>
      </c>
      <c r="F937" s="12" t="str">
        <f t="shared" si="35"/>
        <v>21</v>
      </c>
      <c r="G937" s="28" t="s">
        <v>422</v>
      </c>
      <c r="H937" s="29" t="s">
        <v>423</v>
      </c>
      <c r="I937" s="30">
        <v>108000</v>
      </c>
      <c r="J937" s="30">
        <v>0</v>
      </c>
      <c r="K937" s="30">
        <v>108000</v>
      </c>
      <c r="L937" s="30">
        <v>59910.98</v>
      </c>
      <c r="M937" s="30">
        <v>59910.98</v>
      </c>
      <c r="N937" s="30">
        <v>11143.12</v>
      </c>
      <c r="O937" s="30">
        <v>11143.12</v>
      </c>
    </row>
    <row r="938" spans="1:15" x14ac:dyDescent="0.25">
      <c r="A938" s="10" t="str">
        <f>MID(Tabla1[[#This Row],[Org 2]],1,2)</f>
        <v>08</v>
      </c>
      <c r="B938" s="28" t="s">
        <v>53</v>
      </c>
      <c r="C938" s="28" t="s">
        <v>19</v>
      </c>
      <c r="D938" s="11" t="str">
        <f>VLOOKUP(C938,Hoja2!B:C,2,FALSE)</f>
        <v>Alumbrado Público</v>
      </c>
      <c r="E938" s="12" t="str">
        <f t="shared" si="34"/>
        <v>2</v>
      </c>
      <c r="F938" s="12" t="str">
        <f t="shared" si="35"/>
        <v>21</v>
      </c>
      <c r="G938" s="28" t="s">
        <v>437</v>
      </c>
      <c r="H938" s="29" t="s">
        <v>438</v>
      </c>
      <c r="I938" s="30">
        <v>15000</v>
      </c>
      <c r="J938" s="30">
        <v>0</v>
      </c>
      <c r="K938" s="30">
        <v>15000</v>
      </c>
      <c r="L938" s="30">
        <v>7500</v>
      </c>
      <c r="M938" s="30">
        <v>205.24</v>
      </c>
      <c r="N938" s="30">
        <v>205.24</v>
      </c>
      <c r="O938" s="30">
        <v>27.35</v>
      </c>
    </row>
    <row r="939" spans="1:15" x14ac:dyDescent="0.25">
      <c r="A939" s="10" t="str">
        <f>MID(Tabla1[[#This Row],[Org 2]],1,2)</f>
        <v>08</v>
      </c>
      <c r="B939" s="28" t="s">
        <v>53</v>
      </c>
      <c r="C939" s="28" t="s">
        <v>19</v>
      </c>
      <c r="D939" s="11" t="str">
        <f>VLOOKUP(C939,Hoja2!B:C,2,FALSE)</f>
        <v>Alumbrado Público</v>
      </c>
      <c r="E939" s="12" t="str">
        <f t="shared" si="34"/>
        <v>2</v>
      </c>
      <c r="F939" s="12" t="str">
        <f t="shared" si="35"/>
        <v>22</v>
      </c>
      <c r="G939" s="28" t="s">
        <v>453</v>
      </c>
      <c r="H939" s="29" t="s">
        <v>454</v>
      </c>
      <c r="I939" s="30">
        <v>2300000</v>
      </c>
      <c r="J939" s="30">
        <v>0</v>
      </c>
      <c r="K939" s="30">
        <v>2300000</v>
      </c>
      <c r="L939" s="30">
        <v>2294722.1</v>
      </c>
      <c r="M939" s="30">
        <v>2294722.1</v>
      </c>
      <c r="N939" s="30">
        <v>1011462.73</v>
      </c>
      <c r="O939" s="30">
        <v>1011462.73</v>
      </c>
    </row>
    <row r="940" spans="1:15" x14ac:dyDescent="0.25">
      <c r="A940" s="10" t="str">
        <f>MID(Tabla1[[#This Row],[Org 2]],1,2)</f>
        <v>08</v>
      </c>
      <c r="B940" s="28" t="s">
        <v>53</v>
      </c>
      <c r="C940" s="28" t="s">
        <v>19</v>
      </c>
      <c r="D940" s="11" t="str">
        <f>VLOOKUP(C940,Hoja2!B:C,2,FALSE)</f>
        <v>Alumbrado Público</v>
      </c>
      <c r="E940" s="12" t="str">
        <f t="shared" si="34"/>
        <v>2</v>
      </c>
      <c r="F940" s="12" t="str">
        <f t="shared" si="35"/>
        <v>22</v>
      </c>
      <c r="G940" s="28" t="s">
        <v>441</v>
      </c>
      <c r="H940" s="29" t="s">
        <v>442</v>
      </c>
      <c r="I940" s="30">
        <v>5000</v>
      </c>
      <c r="J940" s="30">
        <v>0</v>
      </c>
      <c r="K940" s="30">
        <v>5000</v>
      </c>
      <c r="L940" s="30">
        <v>0</v>
      </c>
      <c r="M940" s="30">
        <v>0</v>
      </c>
      <c r="N940" s="30">
        <v>0</v>
      </c>
      <c r="O940" s="30">
        <v>0</v>
      </c>
    </row>
    <row r="941" spans="1:15" x14ac:dyDescent="0.25">
      <c r="A941" s="10" t="str">
        <f>MID(Tabla1[[#This Row],[Org 2]],1,2)</f>
        <v>08</v>
      </c>
      <c r="B941" s="28" t="s">
        <v>53</v>
      </c>
      <c r="C941" s="28" t="s">
        <v>19</v>
      </c>
      <c r="D941" s="11" t="str">
        <f>VLOOKUP(C941,Hoja2!B:C,2,FALSE)</f>
        <v>Alumbrado Público</v>
      </c>
      <c r="E941" s="12" t="str">
        <f t="shared" si="34"/>
        <v>2</v>
      </c>
      <c r="F941" s="12" t="str">
        <f t="shared" si="35"/>
        <v>22</v>
      </c>
      <c r="G941" s="28" t="s">
        <v>445</v>
      </c>
      <c r="H941" s="29" t="s">
        <v>446</v>
      </c>
      <c r="I941" s="30">
        <v>20000</v>
      </c>
      <c r="J941" s="30">
        <v>0</v>
      </c>
      <c r="K941" s="30">
        <v>20000</v>
      </c>
      <c r="L941" s="30">
        <v>13500</v>
      </c>
      <c r="M941" s="30">
        <v>1726.92</v>
      </c>
      <c r="N941" s="30">
        <v>291.11</v>
      </c>
      <c r="O941" s="30">
        <v>291.11</v>
      </c>
    </row>
    <row r="942" spans="1:15" x14ac:dyDescent="0.25">
      <c r="A942" s="10" t="str">
        <f>MID(Tabla1[[#This Row],[Org 2]],1,2)</f>
        <v>08</v>
      </c>
      <c r="B942" s="28" t="s">
        <v>53</v>
      </c>
      <c r="C942" s="28" t="s">
        <v>19</v>
      </c>
      <c r="D942" s="11" t="str">
        <f>VLOOKUP(C942,Hoja2!B:C,2,FALSE)</f>
        <v>Alumbrado Público</v>
      </c>
      <c r="E942" s="12" t="str">
        <f t="shared" si="34"/>
        <v>2</v>
      </c>
      <c r="F942" s="12" t="str">
        <f t="shared" si="35"/>
        <v>22</v>
      </c>
      <c r="G942" s="28" t="s">
        <v>449</v>
      </c>
      <c r="H942" s="29" t="s">
        <v>450</v>
      </c>
      <c r="I942" s="30">
        <v>2000</v>
      </c>
      <c r="J942" s="30">
        <v>0</v>
      </c>
      <c r="K942" s="30">
        <v>2000</v>
      </c>
      <c r="L942" s="30">
        <v>375</v>
      </c>
      <c r="M942" s="30">
        <v>375</v>
      </c>
      <c r="N942" s="30">
        <v>0</v>
      </c>
      <c r="O942" s="30">
        <v>0</v>
      </c>
    </row>
    <row r="943" spans="1:15" x14ac:dyDescent="0.25">
      <c r="A943" s="10" t="str">
        <f>MID(Tabla1[[#This Row],[Org 2]],1,2)</f>
        <v>08</v>
      </c>
      <c r="B943" s="28" t="s">
        <v>53</v>
      </c>
      <c r="C943" s="28" t="s">
        <v>19</v>
      </c>
      <c r="D943" s="11" t="str">
        <f>VLOOKUP(C943,Hoja2!B:C,2,FALSE)</f>
        <v>Alumbrado Público</v>
      </c>
      <c r="E943" s="12" t="str">
        <f t="shared" si="34"/>
        <v>2</v>
      </c>
      <c r="F943" s="12" t="str">
        <f t="shared" si="35"/>
        <v>22</v>
      </c>
      <c r="G943" s="28" t="s">
        <v>451</v>
      </c>
      <c r="H943" s="29" t="s">
        <v>452</v>
      </c>
      <c r="I943" s="30">
        <v>6000</v>
      </c>
      <c r="J943" s="30">
        <v>0</v>
      </c>
      <c r="K943" s="30">
        <v>6000</v>
      </c>
      <c r="L943" s="30">
        <v>652.36</v>
      </c>
      <c r="M943" s="30">
        <v>652.36</v>
      </c>
      <c r="N943" s="30">
        <v>212.36</v>
      </c>
      <c r="O943" s="30">
        <v>212.36</v>
      </c>
    </row>
    <row r="944" spans="1:15" x14ac:dyDescent="0.25">
      <c r="A944" s="10" t="str">
        <f>MID(Tabla1[[#This Row],[Org 2]],1,2)</f>
        <v>08</v>
      </c>
      <c r="B944" s="28" t="s">
        <v>53</v>
      </c>
      <c r="C944" s="28" t="s">
        <v>19</v>
      </c>
      <c r="D944" s="11" t="str">
        <f>VLOOKUP(C944,Hoja2!B:C,2,FALSE)</f>
        <v>Alumbrado Público</v>
      </c>
      <c r="E944" s="12" t="str">
        <f t="shared" si="34"/>
        <v>2</v>
      </c>
      <c r="F944" s="12" t="str">
        <f t="shared" si="35"/>
        <v>22</v>
      </c>
      <c r="G944" s="28" t="s">
        <v>503</v>
      </c>
      <c r="H944" s="29" t="s">
        <v>504</v>
      </c>
      <c r="I944" s="30">
        <v>1200</v>
      </c>
      <c r="J944" s="30">
        <v>0</v>
      </c>
      <c r="K944" s="30">
        <v>1200</v>
      </c>
      <c r="L944" s="30">
        <v>1087.25</v>
      </c>
      <c r="M944" s="30">
        <v>1087.25</v>
      </c>
      <c r="N944" s="30">
        <v>362.4</v>
      </c>
      <c r="O944" s="30">
        <v>362.4</v>
      </c>
    </row>
    <row r="945" spans="1:15" x14ac:dyDescent="0.25">
      <c r="A945" s="10" t="str">
        <f>MID(Tabla1[[#This Row],[Org 2]],1,2)</f>
        <v>08</v>
      </c>
      <c r="B945" s="28" t="s">
        <v>53</v>
      </c>
      <c r="C945" s="28" t="s">
        <v>19</v>
      </c>
      <c r="D945" s="11" t="str">
        <f>VLOOKUP(C945,Hoja2!B:C,2,FALSE)</f>
        <v>Alumbrado Público</v>
      </c>
      <c r="E945" s="12" t="str">
        <f t="shared" si="34"/>
        <v>2</v>
      </c>
      <c r="F945" s="12" t="str">
        <f t="shared" si="35"/>
        <v>22</v>
      </c>
      <c r="G945" s="28" t="s">
        <v>459</v>
      </c>
      <c r="H945" s="29" t="s">
        <v>460</v>
      </c>
      <c r="I945" s="30">
        <v>17500</v>
      </c>
      <c r="J945" s="30">
        <v>0</v>
      </c>
      <c r="K945" s="30">
        <v>17500</v>
      </c>
      <c r="L945" s="30">
        <v>1932.38</v>
      </c>
      <c r="M945" s="30">
        <v>1932.38</v>
      </c>
      <c r="N945" s="30">
        <v>1932.38</v>
      </c>
      <c r="O945" s="30">
        <v>1932.38</v>
      </c>
    </row>
    <row r="946" spans="1:15" x14ac:dyDescent="0.25">
      <c r="A946" s="10" t="str">
        <f>MID(Tabla1[[#This Row],[Org 2]],1,2)</f>
        <v>08</v>
      </c>
      <c r="B946" s="28" t="s">
        <v>53</v>
      </c>
      <c r="C946" s="28" t="s">
        <v>19</v>
      </c>
      <c r="D946" s="11" t="str">
        <f>VLOOKUP(C946,Hoja2!B:C,2,FALSE)</f>
        <v>Alumbrado Público</v>
      </c>
      <c r="E946" s="12" t="str">
        <f t="shared" si="34"/>
        <v>6</v>
      </c>
      <c r="F946" s="12" t="str">
        <f t="shared" si="35"/>
        <v>61</v>
      </c>
      <c r="G946" s="28" t="s">
        <v>473</v>
      </c>
      <c r="H946" s="29" t="s">
        <v>474</v>
      </c>
      <c r="I946" s="30">
        <v>1902695</v>
      </c>
      <c r="J946" s="30">
        <v>54587.7</v>
      </c>
      <c r="K946" s="30">
        <v>1957282.7</v>
      </c>
      <c r="L946" s="30">
        <v>965182.08</v>
      </c>
      <c r="M946" s="30">
        <v>965182.08</v>
      </c>
      <c r="N946" s="30">
        <v>542115.53</v>
      </c>
      <c r="O946" s="30">
        <v>541984.66</v>
      </c>
    </row>
    <row r="947" spans="1:15" x14ac:dyDescent="0.25">
      <c r="A947" s="10" t="str">
        <f>MID(Tabla1[[#This Row],[Org 2]],1,2)</f>
        <v>08</v>
      </c>
      <c r="B947" s="28" t="s">
        <v>53</v>
      </c>
      <c r="C947" s="28" t="s">
        <v>59</v>
      </c>
      <c r="D947" s="11" t="str">
        <f>VLOOKUP(C947,Hoja2!B:C,2,FALSE)</f>
        <v>Transporte Colectivo Urbano de Viajeros</v>
      </c>
      <c r="E947" s="12" t="str">
        <f t="shared" si="34"/>
        <v>4</v>
      </c>
      <c r="F947" s="12" t="str">
        <f t="shared" si="35"/>
        <v>44</v>
      </c>
      <c r="G947" s="28" t="s">
        <v>725</v>
      </c>
      <c r="H947" s="29" t="s">
        <v>726</v>
      </c>
      <c r="I947" s="30">
        <v>18278317</v>
      </c>
      <c r="J947" s="30">
        <v>0</v>
      </c>
      <c r="K947" s="30">
        <v>18278317</v>
      </c>
      <c r="L947" s="30">
        <v>17165086</v>
      </c>
      <c r="M947" s="30">
        <v>17165086</v>
      </c>
      <c r="N947" s="30">
        <v>11443360</v>
      </c>
      <c r="O947" s="30">
        <v>11443360</v>
      </c>
    </row>
    <row r="948" spans="1:15" x14ac:dyDescent="0.25">
      <c r="A948" s="10" t="str">
        <f>MID(Tabla1[[#This Row],[Org 2]],1,2)</f>
        <v>08</v>
      </c>
      <c r="B948" s="28" t="s">
        <v>53</v>
      </c>
      <c r="C948" s="28" t="s">
        <v>59</v>
      </c>
      <c r="D948" s="11" t="str">
        <f>VLOOKUP(C948,Hoja2!B:C,2,FALSE)</f>
        <v>Transporte Colectivo Urbano de Viajeros</v>
      </c>
      <c r="E948" s="12" t="str">
        <f t="shared" si="34"/>
        <v>7</v>
      </c>
      <c r="F948" s="12" t="str">
        <f t="shared" si="35"/>
        <v>74</v>
      </c>
      <c r="G948" s="28" t="s">
        <v>727</v>
      </c>
      <c r="H948" s="29" t="s">
        <v>728</v>
      </c>
      <c r="I948" s="30">
        <v>5113500</v>
      </c>
      <c r="J948" s="30">
        <v>489053</v>
      </c>
      <c r="K948" s="30">
        <v>5602553</v>
      </c>
      <c r="L948" s="30">
        <v>5602553</v>
      </c>
      <c r="M948" s="30">
        <v>5602553</v>
      </c>
      <c r="N948" s="30">
        <v>5602553</v>
      </c>
      <c r="O948" s="30">
        <v>5602553</v>
      </c>
    </row>
    <row r="949" spans="1:15" x14ac:dyDescent="0.25">
      <c r="A949" s="10" t="str">
        <f>MID(Tabla1[[#This Row],[Org 2]],1,2)</f>
        <v>09</v>
      </c>
      <c r="B949" s="28" t="s">
        <v>60</v>
      </c>
      <c r="C949" s="28" t="s">
        <v>61</v>
      </c>
      <c r="D949" s="11" t="str">
        <f>VLOOKUP(C949,Hoja2!B:C,2,FALSE)</f>
        <v>Dirección del Área del Cultura</v>
      </c>
      <c r="E949" s="12" t="str">
        <f t="shared" si="34"/>
        <v>1</v>
      </c>
      <c r="F949" s="12" t="str">
        <f t="shared" si="35"/>
        <v>12</v>
      </c>
      <c r="G949" s="28" t="s">
        <v>414</v>
      </c>
      <c r="H949" s="29" t="s">
        <v>415</v>
      </c>
      <c r="I949" s="30">
        <v>50654</v>
      </c>
      <c r="J949" s="30">
        <v>0</v>
      </c>
      <c r="K949" s="30">
        <v>50654</v>
      </c>
      <c r="L949" s="30">
        <v>50654</v>
      </c>
      <c r="M949" s="30">
        <v>50654</v>
      </c>
      <c r="N949" s="30">
        <v>25574.58</v>
      </c>
      <c r="O949" s="30">
        <v>25574.58</v>
      </c>
    </row>
    <row r="950" spans="1:15" x14ac:dyDescent="0.25">
      <c r="A950" s="10" t="str">
        <f>MID(Tabla1[[#This Row],[Org 2]],1,2)</f>
        <v>09</v>
      </c>
      <c r="B950" s="28" t="s">
        <v>60</v>
      </c>
      <c r="C950" s="28" t="s">
        <v>61</v>
      </c>
      <c r="D950" s="11" t="str">
        <f>VLOOKUP(C950,Hoja2!B:C,2,FALSE)</f>
        <v>Dirección del Área del Cultura</v>
      </c>
      <c r="E950" s="12" t="str">
        <f t="shared" si="34"/>
        <v>1</v>
      </c>
      <c r="F950" s="12" t="str">
        <f t="shared" si="35"/>
        <v>12</v>
      </c>
      <c r="G950" s="28" t="s">
        <v>416</v>
      </c>
      <c r="H950" s="29" t="s">
        <v>417</v>
      </c>
      <c r="I950" s="30">
        <v>14847</v>
      </c>
      <c r="J950" s="30">
        <v>0</v>
      </c>
      <c r="K950" s="30">
        <v>14847</v>
      </c>
      <c r="L950" s="30">
        <v>14847</v>
      </c>
      <c r="M950" s="30">
        <v>14847</v>
      </c>
      <c r="N950" s="30">
        <v>7496.33</v>
      </c>
      <c r="O950" s="30">
        <v>7496.33</v>
      </c>
    </row>
    <row r="951" spans="1:15" x14ac:dyDescent="0.25">
      <c r="A951" s="10" t="str">
        <f>MID(Tabla1[[#This Row],[Org 2]],1,2)</f>
        <v>09</v>
      </c>
      <c r="B951" s="28" t="s">
        <v>60</v>
      </c>
      <c r="C951" s="28" t="s">
        <v>61</v>
      </c>
      <c r="D951" s="11" t="str">
        <f>VLOOKUP(C951,Hoja2!B:C,2,FALSE)</f>
        <v>Dirección del Área del Cultura</v>
      </c>
      <c r="E951" s="12" t="str">
        <f t="shared" si="34"/>
        <v>1</v>
      </c>
      <c r="F951" s="12" t="str">
        <f t="shared" si="35"/>
        <v>12</v>
      </c>
      <c r="G951" s="28" t="s">
        <v>384</v>
      </c>
      <c r="H951" s="29" t="s">
        <v>385</v>
      </c>
      <c r="I951" s="30">
        <v>34115</v>
      </c>
      <c r="J951" s="30">
        <v>0</v>
      </c>
      <c r="K951" s="30">
        <v>34115</v>
      </c>
      <c r="L951" s="30">
        <v>22743</v>
      </c>
      <c r="M951" s="30">
        <v>22743</v>
      </c>
      <c r="N951" s="30">
        <v>10391.16</v>
      </c>
      <c r="O951" s="30">
        <v>10391.16</v>
      </c>
    </row>
    <row r="952" spans="1:15" x14ac:dyDescent="0.25">
      <c r="A952" s="10" t="str">
        <f>MID(Tabla1[[#This Row],[Org 2]],1,2)</f>
        <v>09</v>
      </c>
      <c r="B952" s="28" t="s">
        <v>60</v>
      </c>
      <c r="C952" s="28" t="s">
        <v>61</v>
      </c>
      <c r="D952" s="11" t="str">
        <f>VLOOKUP(C952,Hoja2!B:C,2,FALSE)</f>
        <v>Dirección del Área del Cultura</v>
      </c>
      <c r="E952" s="12" t="str">
        <f t="shared" si="34"/>
        <v>1</v>
      </c>
      <c r="F952" s="12" t="str">
        <f t="shared" si="35"/>
        <v>12</v>
      </c>
      <c r="G952" s="28" t="s">
        <v>386</v>
      </c>
      <c r="H952" s="29" t="s">
        <v>387</v>
      </c>
      <c r="I952" s="30">
        <v>32687</v>
      </c>
      <c r="J952" s="30">
        <v>0</v>
      </c>
      <c r="K952" s="30">
        <v>32687</v>
      </c>
      <c r="L952" s="30">
        <v>32687</v>
      </c>
      <c r="M952" s="30">
        <v>32687</v>
      </c>
      <c r="N952" s="30">
        <v>16165.27</v>
      </c>
      <c r="O952" s="30">
        <v>16165.27</v>
      </c>
    </row>
    <row r="953" spans="1:15" x14ac:dyDescent="0.25">
      <c r="A953" s="10" t="str">
        <f>MID(Tabla1[[#This Row],[Org 2]],1,2)</f>
        <v>09</v>
      </c>
      <c r="B953" s="28" t="s">
        <v>60</v>
      </c>
      <c r="C953" s="28" t="s">
        <v>61</v>
      </c>
      <c r="D953" s="11" t="str">
        <f>VLOOKUP(C953,Hoja2!B:C,2,FALSE)</f>
        <v>Dirección del Área del Cultura</v>
      </c>
      <c r="E953" s="12" t="str">
        <f t="shared" si="34"/>
        <v>1</v>
      </c>
      <c r="F953" s="12" t="str">
        <f t="shared" si="35"/>
        <v>12</v>
      </c>
      <c r="G953" s="28" t="s">
        <v>388</v>
      </c>
      <c r="H953" s="29" t="s">
        <v>389</v>
      </c>
      <c r="I953" s="30">
        <v>74905</v>
      </c>
      <c r="J953" s="30">
        <v>0</v>
      </c>
      <c r="K953" s="30">
        <v>74905</v>
      </c>
      <c r="L953" s="30">
        <v>67823</v>
      </c>
      <c r="M953" s="30">
        <v>67823</v>
      </c>
      <c r="N953" s="30">
        <v>33573.81</v>
      </c>
      <c r="O953" s="30">
        <v>33573.81</v>
      </c>
    </row>
    <row r="954" spans="1:15" x14ac:dyDescent="0.25">
      <c r="A954" s="10" t="str">
        <f>MID(Tabla1[[#This Row],[Org 2]],1,2)</f>
        <v>09</v>
      </c>
      <c r="B954" s="28" t="s">
        <v>60</v>
      </c>
      <c r="C954" s="28" t="s">
        <v>61</v>
      </c>
      <c r="D954" s="11" t="str">
        <f>VLOOKUP(C954,Hoja2!B:C,2,FALSE)</f>
        <v>Dirección del Área del Cultura</v>
      </c>
      <c r="E954" s="12" t="str">
        <f t="shared" si="34"/>
        <v>1</v>
      </c>
      <c r="F954" s="12" t="str">
        <f t="shared" si="35"/>
        <v>12</v>
      </c>
      <c r="G954" s="28" t="s">
        <v>390</v>
      </c>
      <c r="H954" s="29" t="s">
        <v>391</v>
      </c>
      <c r="I954" s="30">
        <v>182043</v>
      </c>
      <c r="J954" s="30">
        <v>51000</v>
      </c>
      <c r="K954" s="30">
        <v>233043</v>
      </c>
      <c r="L954" s="30">
        <v>168026</v>
      </c>
      <c r="M954" s="30">
        <v>168026</v>
      </c>
      <c r="N954" s="30">
        <v>84202.18</v>
      </c>
      <c r="O954" s="30">
        <v>84202.18</v>
      </c>
    </row>
    <row r="955" spans="1:15" x14ac:dyDescent="0.25">
      <c r="A955" s="10" t="str">
        <f>MID(Tabla1[[#This Row],[Org 2]],1,2)</f>
        <v>09</v>
      </c>
      <c r="B955" s="28" t="s">
        <v>60</v>
      </c>
      <c r="C955" s="28" t="s">
        <v>61</v>
      </c>
      <c r="D955" s="11" t="str">
        <f>VLOOKUP(C955,Hoja2!B:C,2,FALSE)</f>
        <v>Dirección del Área del Cultura</v>
      </c>
      <c r="E955" s="12" t="str">
        <f t="shared" si="34"/>
        <v>1</v>
      </c>
      <c r="F955" s="12" t="str">
        <f t="shared" si="35"/>
        <v>12</v>
      </c>
      <c r="G955" s="28" t="s">
        <v>392</v>
      </c>
      <c r="H955" s="29" t="s">
        <v>393</v>
      </c>
      <c r="I955" s="30">
        <v>15960</v>
      </c>
      <c r="J955" s="30">
        <v>0</v>
      </c>
      <c r="K955" s="30">
        <v>15960</v>
      </c>
      <c r="L955" s="30">
        <v>16771.2</v>
      </c>
      <c r="M955" s="30">
        <v>16771.2</v>
      </c>
      <c r="N955" s="30">
        <v>8503.23</v>
      </c>
      <c r="O955" s="30">
        <v>8503.23</v>
      </c>
    </row>
    <row r="956" spans="1:15" x14ac:dyDescent="0.25">
      <c r="A956" s="10" t="str">
        <f>MID(Tabla1[[#This Row],[Org 2]],1,2)</f>
        <v>09</v>
      </c>
      <c r="B956" s="28" t="s">
        <v>60</v>
      </c>
      <c r="C956" s="28" t="s">
        <v>61</v>
      </c>
      <c r="D956" s="11" t="str">
        <f>VLOOKUP(C956,Hoja2!B:C,2,FALSE)</f>
        <v>Dirección del Área del Cultura</v>
      </c>
      <c r="E956" s="12" t="str">
        <f t="shared" si="34"/>
        <v>2</v>
      </c>
      <c r="F956" s="12" t="str">
        <f t="shared" si="35"/>
        <v>21</v>
      </c>
      <c r="G956" s="28" t="s">
        <v>422</v>
      </c>
      <c r="H956" s="29" t="s">
        <v>423</v>
      </c>
      <c r="I956" s="30">
        <v>5000</v>
      </c>
      <c r="J956" s="30">
        <v>0</v>
      </c>
      <c r="K956" s="30">
        <v>5000</v>
      </c>
      <c r="L956" s="30">
        <v>2948.77</v>
      </c>
      <c r="M956" s="30">
        <v>2948.77</v>
      </c>
      <c r="N956" s="30">
        <v>628.44000000000005</v>
      </c>
      <c r="O956" s="30">
        <v>628.44000000000005</v>
      </c>
    </row>
    <row r="957" spans="1:15" x14ac:dyDescent="0.25">
      <c r="A957" s="10" t="str">
        <f>MID(Tabla1[[#This Row],[Org 2]],1,2)</f>
        <v>09</v>
      </c>
      <c r="B957" s="28" t="s">
        <v>60</v>
      </c>
      <c r="C957" s="28" t="s">
        <v>61</v>
      </c>
      <c r="D957" s="11" t="str">
        <f>VLOOKUP(C957,Hoja2!B:C,2,FALSE)</f>
        <v>Dirección del Área del Cultura</v>
      </c>
      <c r="E957" s="12" t="str">
        <f t="shared" si="34"/>
        <v>2</v>
      </c>
      <c r="F957" s="12" t="str">
        <f t="shared" si="35"/>
        <v>22</v>
      </c>
      <c r="G957" s="28" t="s">
        <v>398</v>
      </c>
      <c r="H957" s="29" t="s">
        <v>399</v>
      </c>
      <c r="I957" s="30">
        <v>500</v>
      </c>
      <c r="J957" s="30">
        <v>0</v>
      </c>
      <c r="K957" s="30">
        <v>500</v>
      </c>
      <c r="L957" s="30">
        <v>0</v>
      </c>
      <c r="M957" s="30">
        <v>0</v>
      </c>
      <c r="N957" s="30">
        <v>0</v>
      </c>
      <c r="O957" s="30">
        <v>0</v>
      </c>
    </row>
    <row r="958" spans="1:15" x14ac:dyDescent="0.25">
      <c r="A958" s="10" t="str">
        <f>MID(Tabla1[[#This Row],[Org 2]],1,2)</f>
        <v>09</v>
      </c>
      <c r="B958" s="28" t="s">
        <v>60</v>
      </c>
      <c r="C958" s="28" t="s">
        <v>61</v>
      </c>
      <c r="D958" s="11" t="str">
        <f>VLOOKUP(C958,Hoja2!B:C,2,FALSE)</f>
        <v>Dirección del Área del Cultura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28" t="s">
        <v>451</v>
      </c>
      <c r="H958" s="29" t="s">
        <v>452</v>
      </c>
      <c r="I958" s="30">
        <v>14023</v>
      </c>
      <c r="J958" s="30">
        <v>0</v>
      </c>
      <c r="K958" s="30">
        <v>14023</v>
      </c>
      <c r="L958" s="30">
        <v>1402.18</v>
      </c>
      <c r="M958" s="30">
        <v>1402.18</v>
      </c>
      <c r="N958" s="30">
        <v>1161.73</v>
      </c>
      <c r="O958" s="30">
        <v>1161.73</v>
      </c>
    </row>
    <row r="959" spans="1:15" x14ac:dyDescent="0.25">
      <c r="A959" s="10" t="str">
        <f>MID(Tabla1[[#This Row],[Org 2]],1,2)</f>
        <v>09</v>
      </c>
      <c r="B959" s="28" t="s">
        <v>60</v>
      </c>
      <c r="C959" s="28" t="s">
        <v>61</v>
      </c>
      <c r="D959" s="11" t="str">
        <f>VLOOKUP(C959,Hoja2!B:C,2,FALSE)</f>
        <v>Dirección del Área del Cultura</v>
      </c>
      <c r="E959" s="12" t="str">
        <f t="shared" si="36"/>
        <v>2</v>
      </c>
      <c r="F959" s="12" t="str">
        <f t="shared" si="37"/>
        <v>22</v>
      </c>
      <c r="G959" s="28" t="s">
        <v>459</v>
      </c>
      <c r="H959" s="29" t="s">
        <v>460</v>
      </c>
      <c r="I959" s="30">
        <v>60000</v>
      </c>
      <c r="J959" s="30">
        <v>0</v>
      </c>
      <c r="K959" s="30">
        <v>60000</v>
      </c>
      <c r="L959" s="30">
        <v>38471.839999999997</v>
      </c>
      <c r="M959" s="30">
        <v>38471.839999999997</v>
      </c>
      <c r="N959" s="30">
        <v>937.23</v>
      </c>
      <c r="O959" s="30">
        <v>937.23</v>
      </c>
    </row>
    <row r="960" spans="1:15" x14ac:dyDescent="0.25">
      <c r="A960" s="10" t="str">
        <f>MID(Tabla1[[#This Row],[Org 2]],1,2)</f>
        <v>09</v>
      </c>
      <c r="B960" s="28" t="s">
        <v>60</v>
      </c>
      <c r="C960" s="28" t="s">
        <v>61</v>
      </c>
      <c r="D960" s="11" t="str">
        <f>VLOOKUP(C960,Hoja2!B:C,2,FALSE)</f>
        <v>Dirección del Área del Cultura</v>
      </c>
      <c r="E960" s="12" t="str">
        <f t="shared" si="36"/>
        <v>2</v>
      </c>
      <c r="F960" s="12" t="str">
        <f t="shared" si="37"/>
        <v>22</v>
      </c>
      <c r="G960" s="28" t="s">
        <v>426</v>
      </c>
      <c r="H960" s="29" t="s">
        <v>427</v>
      </c>
      <c r="I960" s="30">
        <v>80920</v>
      </c>
      <c r="J960" s="30">
        <v>0</v>
      </c>
      <c r="K960" s="30">
        <v>80920</v>
      </c>
      <c r="L960" s="30">
        <v>42294.91</v>
      </c>
      <c r="M960" s="30">
        <v>42294.91</v>
      </c>
      <c r="N960" s="30">
        <v>31762.43</v>
      </c>
      <c r="O960" s="30">
        <v>31762.43</v>
      </c>
    </row>
    <row r="961" spans="1:15" x14ac:dyDescent="0.25">
      <c r="A961" s="10" t="str">
        <f>MID(Tabla1[[#This Row],[Org 2]],1,2)</f>
        <v>09</v>
      </c>
      <c r="B961" s="28" t="s">
        <v>60</v>
      </c>
      <c r="C961" s="28" t="s">
        <v>61</v>
      </c>
      <c r="D961" s="11" t="str">
        <f>VLOOKUP(C961,Hoja2!B:C,2,FALSE)</f>
        <v>Dirección del Área del Cultura</v>
      </c>
      <c r="E961" s="12" t="str">
        <f t="shared" si="36"/>
        <v>2</v>
      </c>
      <c r="F961" s="12" t="str">
        <f t="shared" si="37"/>
        <v>23</v>
      </c>
      <c r="G961" s="28" t="s">
        <v>404</v>
      </c>
      <c r="H961" s="29" t="s">
        <v>405</v>
      </c>
      <c r="I961" s="30">
        <v>1400</v>
      </c>
      <c r="J961" s="30">
        <v>0</v>
      </c>
      <c r="K961" s="30">
        <v>1400</v>
      </c>
      <c r="L961" s="30">
        <v>0</v>
      </c>
      <c r="M961" s="30">
        <v>0</v>
      </c>
      <c r="N961" s="30">
        <v>0</v>
      </c>
      <c r="O961" s="30">
        <v>0</v>
      </c>
    </row>
    <row r="962" spans="1:15" x14ac:dyDescent="0.25">
      <c r="A962" s="10" t="str">
        <f>MID(Tabla1[[#This Row],[Org 2]],1,2)</f>
        <v>09</v>
      </c>
      <c r="B962" s="28" t="s">
        <v>60</v>
      </c>
      <c r="C962" s="28" t="s">
        <v>61</v>
      </c>
      <c r="D962" s="11" t="str">
        <f>VLOOKUP(C962,Hoja2!B:C,2,FALSE)</f>
        <v>Dirección del Área del Cultura</v>
      </c>
      <c r="E962" s="12" t="str">
        <f t="shared" si="36"/>
        <v>2</v>
      </c>
      <c r="F962" s="12" t="str">
        <f t="shared" si="37"/>
        <v>23</v>
      </c>
      <c r="G962" s="28" t="s">
        <v>406</v>
      </c>
      <c r="H962" s="29" t="s">
        <v>407</v>
      </c>
      <c r="I962" s="30">
        <v>700</v>
      </c>
      <c r="J962" s="30">
        <v>0</v>
      </c>
      <c r="K962" s="30">
        <v>700</v>
      </c>
      <c r="L962" s="30">
        <v>0</v>
      </c>
      <c r="M962" s="30">
        <v>0</v>
      </c>
      <c r="N962" s="30">
        <v>0</v>
      </c>
      <c r="O962" s="30">
        <v>0</v>
      </c>
    </row>
    <row r="963" spans="1:15" x14ac:dyDescent="0.25">
      <c r="A963" s="10" t="str">
        <f>MID(Tabla1[[#This Row],[Org 2]],1,2)</f>
        <v>09</v>
      </c>
      <c r="B963" s="28" t="s">
        <v>60</v>
      </c>
      <c r="C963" s="28" t="s">
        <v>61</v>
      </c>
      <c r="D963" s="11" t="str">
        <f>VLOOKUP(C963,Hoja2!B:C,2,FALSE)</f>
        <v>Dirección del Área del Cultura</v>
      </c>
      <c r="E963" s="12" t="str">
        <f t="shared" si="36"/>
        <v>2</v>
      </c>
      <c r="F963" s="12" t="str">
        <f t="shared" si="37"/>
        <v>23</v>
      </c>
      <c r="G963" s="28" t="s">
        <v>409</v>
      </c>
      <c r="H963" s="29" t="s">
        <v>405</v>
      </c>
      <c r="I963" s="30">
        <v>2000</v>
      </c>
      <c r="J963" s="30">
        <v>0</v>
      </c>
      <c r="K963" s="30">
        <v>2000</v>
      </c>
      <c r="L963" s="30">
        <v>0</v>
      </c>
      <c r="M963" s="30">
        <v>0</v>
      </c>
      <c r="N963" s="30">
        <v>0</v>
      </c>
      <c r="O963" s="30">
        <v>0</v>
      </c>
    </row>
    <row r="964" spans="1:15" x14ac:dyDescent="0.25">
      <c r="A964" s="10" t="str">
        <f>MID(Tabla1[[#This Row],[Org 2]],1,2)</f>
        <v>09</v>
      </c>
      <c r="B964" s="28" t="s">
        <v>60</v>
      </c>
      <c r="C964" s="28" t="s">
        <v>61</v>
      </c>
      <c r="D964" s="11" t="str">
        <f>VLOOKUP(C964,Hoja2!B:C,2,FALSE)</f>
        <v>Dirección del Área del Cultura</v>
      </c>
      <c r="E964" s="12" t="str">
        <f t="shared" si="36"/>
        <v>2</v>
      </c>
      <c r="F964" s="12" t="str">
        <f t="shared" si="37"/>
        <v>23</v>
      </c>
      <c r="G964" s="28" t="s">
        <v>410</v>
      </c>
      <c r="H964" s="29" t="s">
        <v>411</v>
      </c>
      <c r="I964" s="30">
        <v>1000</v>
      </c>
      <c r="J964" s="30">
        <v>0</v>
      </c>
      <c r="K964" s="30">
        <v>1000</v>
      </c>
      <c r="L964" s="30">
        <v>0</v>
      </c>
      <c r="M964" s="30">
        <v>0</v>
      </c>
      <c r="N964" s="30">
        <v>0</v>
      </c>
      <c r="O964" s="30">
        <v>0</v>
      </c>
    </row>
    <row r="965" spans="1:15" x14ac:dyDescent="0.25">
      <c r="A965" s="10" t="str">
        <f>MID(Tabla1[[#This Row],[Org 2]],1,2)</f>
        <v>09</v>
      </c>
      <c r="B965" s="28" t="s">
        <v>60</v>
      </c>
      <c r="C965" s="28" t="s">
        <v>62</v>
      </c>
      <c r="D965" s="11" t="str">
        <f>VLOOKUP(C965,Hoja2!B:C,2,FALSE)</f>
        <v>Coordinación de Políticas Culturales</v>
      </c>
      <c r="E965" s="12" t="str">
        <f t="shared" si="36"/>
        <v>1</v>
      </c>
      <c r="F965" s="12" t="str">
        <f t="shared" si="37"/>
        <v>12</v>
      </c>
      <c r="G965" s="28" t="s">
        <v>416</v>
      </c>
      <c r="H965" s="29" t="s">
        <v>417</v>
      </c>
      <c r="I965" s="30">
        <v>14847</v>
      </c>
      <c r="J965" s="30">
        <v>0</v>
      </c>
      <c r="K965" s="30">
        <v>14847</v>
      </c>
      <c r="L965" s="30">
        <v>14847</v>
      </c>
      <c r="M965" s="30">
        <v>14847</v>
      </c>
      <c r="N965" s="30">
        <v>7496.33</v>
      </c>
      <c r="O965" s="30">
        <v>7496.33</v>
      </c>
    </row>
    <row r="966" spans="1:15" x14ac:dyDescent="0.25">
      <c r="A966" s="10" t="str">
        <f>MID(Tabla1[[#This Row],[Org 2]],1,2)</f>
        <v>09</v>
      </c>
      <c r="B966" s="28" t="s">
        <v>60</v>
      </c>
      <c r="C966" s="28" t="s">
        <v>62</v>
      </c>
      <c r="D966" s="11" t="str">
        <f>VLOOKUP(C966,Hoja2!B:C,2,FALSE)</f>
        <v>Coordinación de Políticas Culturales</v>
      </c>
      <c r="E966" s="12" t="str">
        <f t="shared" si="36"/>
        <v>1</v>
      </c>
      <c r="F966" s="12" t="str">
        <f t="shared" si="37"/>
        <v>12</v>
      </c>
      <c r="G966" s="28" t="s">
        <v>384</v>
      </c>
      <c r="H966" s="29" t="s">
        <v>385</v>
      </c>
      <c r="I966" s="30">
        <v>34115</v>
      </c>
      <c r="J966" s="30">
        <v>0</v>
      </c>
      <c r="K966" s="30">
        <v>34115</v>
      </c>
      <c r="L966" s="30">
        <v>34114</v>
      </c>
      <c r="M966" s="30">
        <v>34114</v>
      </c>
      <c r="N966" s="30">
        <v>14473.91</v>
      </c>
      <c r="O966" s="30">
        <v>14473.91</v>
      </c>
    </row>
    <row r="967" spans="1:15" x14ac:dyDescent="0.25">
      <c r="A967" s="10" t="str">
        <f>MID(Tabla1[[#This Row],[Org 2]],1,2)</f>
        <v>09</v>
      </c>
      <c r="B967" s="28" t="s">
        <v>60</v>
      </c>
      <c r="C967" s="28" t="s">
        <v>62</v>
      </c>
      <c r="D967" s="11" t="str">
        <f>VLOOKUP(C967,Hoja2!B:C,2,FALSE)</f>
        <v>Coordinación de Políticas Culturales</v>
      </c>
      <c r="E967" s="12" t="str">
        <f t="shared" si="36"/>
        <v>1</v>
      </c>
      <c r="F967" s="12" t="str">
        <f t="shared" si="37"/>
        <v>12</v>
      </c>
      <c r="G967" s="28" t="s">
        <v>386</v>
      </c>
      <c r="H967" s="29" t="s">
        <v>387</v>
      </c>
      <c r="I967" s="30">
        <v>19121</v>
      </c>
      <c r="J967" s="30">
        <v>0</v>
      </c>
      <c r="K967" s="30">
        <v>19121</v>
      </c>
      <c r="L967" s="30">
        <v>19120</v>
      </c>
      <c r="M967" s="30">
        <v>19120</v>
      </c>
      <c r="N967" s="30">
        <v>8927.58</v>
      </c>
      <c r="O967" s="30">
        <v>8927.58</v>
      </c>
    </row>
    <row r="968" spans="1:15" x14ac:dyDescent="0.25">
      <c r="A968" s="10" t="str">
        <f>MID(Tabla1[[#This Row],[Org 2]],1,2)</f>
        <v>09</v>
      </c>
      <c r="B968" s="28" t="s">
        <v>60</v>
      </c>
      <c r="C968" s="28" t="s">
        <v>62</v>
      </c>
      <c r="D968" s="11" t="str">
        <f>VLOOKUP(C968,Hoja2!B:C,2,FALSE)</f>
        <v>Coordinación de Políticas Culturales</v>
      </c>
      <c r="E968" s="12" t="str">
        <f t="shared" si="36"/>
        <v>1</v>
      </c>
      <c r="F968" s="12" t="str">
        <f t="shared" si="37"/>
        <v>12</v>
      </c>
      <c r="G968" s="28" t="s">
        <v>388</v>
      </c>
      <c r="H968" s="29" t="s">
        <v>389</v>
      </c>
      <c r="I968" s="30">
        <v>32490</v>
      </c>
      <c r="J968" s="30">
        <v>0</v>
      </c>
      <c r="K968" s="30">
        <v>32490</v>
      </c>
      <c r="L968" s="30">
        <v>32490</v>
      </c>
      <c r="M968" s="30">
        <v>32490</v>
      </c>
      <c r="N968" s="30">
        <v>14701.52</v>
      </c>
      <c r="O968" s="30">
        <v>14701.52</v>
      </c>
    </row>
    <row r="969" spans="1:15" x14ac:dyDescent="0.25">
      <c r="A969" s="10" t="str">
        <f>MID(Tabla1[[#This Row],[Org 2]],1,2)</f>
        <v>09</v>
      </c>
      <c r="B969" s="28" t="s">
        <v>60</v>
      </c>
      <c r="C969" s="28" t="s">
        <v>62</v>
      </c>
      <c r="D969" s="11" t="str">
        <f>VLOOKUP(C969,Hoja2!B:C,2,FALSE)</f>
        <v>Coordinación de Políticas Culturales</v>
      </c>
      <c r="E969" s="12" t="str">
        <f t="shared" si="36"/>
        <v>1</v>
      </c>
      <c r="F969" s="12" t="str">
        <f t="shared" si="37"/>
        <v>12</v>
      </c>
      <c r="G969" s="28" t="s">
        <v>390</v>
      </c>
      <c r="H969" s="29" t="s">
        <v>391</v>
      </c>
      <c r="I969" s="30">
        <v>72582</v>
      </c>
      <c r="J969" s="30">
        <v>0</v>
      </c>
      <c r="K969" s="30">
        <v>72582</v>
      </c>
      <c r="L969" s="30">
        <v>72582</v>
      </c>
      <c r="M969" s="30">
        <v>72582</v>
      </c>
      <c r="N969" s="30">
        <v>33382.230000000003</v>
      </c>
      <c r="O969" s="30">
        <v>33382.230000000003</v>
      </c>
    </row>
    <row r="970" spans="1:15" x14ac:dyDescent="0.25">
      <c r="A970" s="10" t="str">
        <f>MID(Tabla1[[#This Row],[Org 2]],1,2)</f>
        <v>09</v>
      </c>
      <c r="B970" s="28" t="s">
        <v>60</v>
      </c>
      <c r="C970" s="28" t="s">
        <v>62</v>
      </c>
      <c r="D970" s="11" t="str">
        <f>VLOOKUP(C970,Hoja2!B:C,2,FALSE)</f>
        <v>Coordinación de Políticas Culturales</v>
      </c>
      <c r="E970" s="12" t="str">
        <f t="shared" si="36"/>
        <v>1</v>
      </c>
      <c r="F970" s="12" t="str">
        <f t="shared" si="37"/>
        <v>12</v>
      </c>
      <c r="G970" s="28" t="s">
        <v>392</v>
      </c>
      <c r="H970" s="29" t="s">
        <v>393</v>
      </c>
      <c r="I970" s="30">
        <v>8759</v>
      </c>
      <c r="J970" s="30">
        <v>0</v>
      </c>
      <c r="K970" s="30">
        <v>8759</v>
      </c>
      <c r="L970" s="30">
        <v>8540.7999999999993</v>
      </c>
      <c r="M970" s="30">
        <v>8540.7999999999993</v>
      </c>
      <c r="N970" s="30">
        <v>4525.74</v>
      </c>
      <c r="O970" s="30">
        <v>4525.74</v>
      </c>
    </row>
    <row r="971" spans="1:15" x14ac:dyDescent="0.25">
      <c r="A971" s="10" t="str">
        <f>MID(Tabla1[[#This Row],[Org 2]],1,2)</f>
        <v>09</v>
      </c>
      <c r="B971" s="28" t="s">
        <v>60</v>
      </c>
      <c r="C971" s="28" t="s">
        <v>62</v>
      </c>
      <c r="D971" s="11" t="str">
        <f>VLOOKUP(C971,Hoja2!B:C,2,FALSE)</f>
        <v>Coordinación de Políticas Culturales</v>
      </c>
      <c r="E971" s="12" t="str">
        <f t="shared" si="36"/>
        <v>1</v>
      </c>
      <c r="F971" s="12" t="str">
        <f t="shared" si="37"/>
        <v>13</v>
      </c>
      <c r="G971" s="28" t="s">
        <v>455</v>
      </c>
      <c r="H971" s="29" t="s">
        <v>456</v>
      </c>
      <c r="I971" s="30">
        <v>81045</v>
      </c>
      <c r="J971" s="30">
        <v>-64000</v>
      </c>
      <c r="K971" s="30">
        <v>17045</v>
      </c>
      <c r="L971" s="30">
        <v>45.45</v>
      </c>
      <c r="M971" s="30">
        <v>45.45</v>
      </c>
      <c r="N971" s="30">
        <v>45.45</v>
      </c>
      <c r="O971" s="30">
        <v>45.45</v>
      </c>
    </row>
    <row r="972" spans="1:15" x14ac:dyDescent="0.25">
      <c r="A972" s="10" t="str">
        <f>MID(Tabla1[[#This Row],[Org 2]],1,2)</f>
        <v>09</v>
      </c>
      <c r="B972" s="28" t="s">
        <v>60</v>
      </c>
      <c r="C972" s="28" t="s">
        <v>62</v>
      </c>
      <c r="D972" s="11" t="str">
        <f>VLOOKUP(C972,Hoja2!B:C,2,FALSE)</f>
        <v>Coordinación de Políticas Culturales</v>
      </c>
      <c r="E972" s="12" t="str">
        <f t="shared" si="36"/>
        <v>2</v>
      </c>
      <c r="F972" s="12" t="str">
        <f t="shared" si="37"/>
        <v>21</v>
      </c>
      <c r="G972" s="28" t="s">
        <v>499</v>
      </c>
      <c r="H972" s="29" t="s">
        <v>500</v>
      </c>
      <c r="I972" s="30">
        <v>2000</v>
      </c>
      <c r="J972" s="30">
        <v>0</v>
      </c>
      <c r="K972" s="30">
        <v>2000</v>
      </c>
      <c r="L972" s="30">
        <v>0</v>
      </c>
      <c r="M972" s="30">
        <v>0</v>
      </c>
      <c r="N972" s="30">
        <v>0</v>
      </c>
      <c r="O972" s="30">
        <v>0</v>
      </c>
    </row>
    <row r="973" spans="1:15" x14ac:dyDescent="0.25">
      <c r="A973" s="10" t="str">
        <f>MID(Tabla1[[#This Row],[Org 2]],1,2)</f>
        <v>09</v>
      </c>
      <c r="B973" s="28" t="s">
        <v>60</v>
      </c>
      <c r="C973" s="28" t="s">
        <v>62</v>
      </c>
      <c r="D973" s="11" t="str">
        <f>VLOOKUP(C973,Hoja2!B:C,2,FALSE)</f>
        <v>Coordinación de Políticas Culturales</v>
      </c>
      <c r="E973" s="12" t="str">
        <f t="shared" si="36"/>
        <v>2</v>
      </c>
      <c r="F973" s="12" t="str">
        <f t="shared" si="37"/>
        <v>21</v>
      </c>
      <c r="G973" s="28" t="s">
        <v>422</v>
      </c>
      <c r="H973" s="29" t="s">
        <v>423</v>
      </c>
      <c r="I973" s="30">
        <v>22000</v>
      </c>
      <c r="J973" s="30">
        <v>0</v>
      </c>
      <c r="K973" s="30">
        <v>22000</v>
      </c>
      <c r="L973" s="30">
        <v>39954.480000000003</v>
      </c>
      <c r="M973" s="30">
        <v>33701.14</v>
      </c>
      <c r="N973" s="30">
        <v>17847.57</v>
      </c>
      <c r="O973" s="30">
        <v>17840.79</v>
      </c>
    </row>
    <row r="974" spans="1:15" x14ac:dyDescent="0.25">
      <c r="A974" s="10" t="str">
        <f>MID(Tabla1[[#This Row],[Org 2]],1,2)</f>
        <v>09</v>
      </c>
      <c r="B974" s="28" t="s">
        <v>60</v>
      </c>
      <c r="C974" s="28" t="s">
        <v>62</v>
      </c>
      <c r="D974" s="11" t="str">
        <f>VLOOKUP(C974,Hoja2!B:C,2,FALSE)</f>
        <v>Coordinación de Políticas Culturales</v>
      </c>
      <c r="E974" s="12" t="str">
        <f t="shared" si="36"/>
        <v>2</v>
      </c>
      <c r="F974" s="12" t="str">
        <f t="shared" si="37"/>
        <v>21</v>
      </c>
      <c r="G974" s="28" t="s">
        <v>711</v>
      </c>
      <c r="H974" s="29" t="s">
        <v>576</v>
      </c>
      <c r="I974" s="30">
        <v>18000</v>
      </c>
      <c r="J974" s="30">
        <v>0</v>
      </c>
      <c r="K974" s="30">
        <v>18000</v>
      </c>
      <c r="L974" s="30">
        <v>0</v>
      </c>
      <c r="M974" s="30">
        <v>0</v>
      </c>
      <c r="N974" s="30">
        <v>0</v>
      </c>
      <c r="O974" s="30">
        <v>0</v>
      </c>
    </row>
    <row r="975" spans="1:15" x14ac:dyDescent="0.25">
      <c r="A975" s="10" t="str">
        <f>MID(Tabla1[[#This Row],[Org 2]],1,2)</f>
        <v>09</v>
      </c>
      <c r="B975" s="28" t="s">
        <v>60</v>
      </c>
      <c r="C975" s="28" t="s">
        <v>62</v>
      </c>
      <c r="D975" s="11" t="str">
        <f>VLOOKUP(C975,Hoja2!B:C,2,FALSE)</f>
        <v>Coordinación de Políticas Culturales</v>
      </c>
      <c r="E975" s="12" t="str">
        <f t="shared" si="36"/>
        <v>2</v>
      </c>
      <c r="F975" s="12" t="str">
        <f t="shared" si="37"/>
        <v>22</v>
      </c>
      <c r="G975" s="28" t="s">
        <v>453</v>
      </c>
      <c r="H975" s="29" t="s">
        <v>454</v>
      </c>
      <c r="I975" s="30">
        <v>95000</v>
      </c>
      <c r="J975" s="30">
        <v>0</v>
      </c>
      <c r="K975" s="30">
        <v>95000</v>
      </c>
      <c r="L975" s="30">
        <v>83000</v>
      </c>
      <c r="M975" s="30">
        <v>83000</v>
      </c>
      <c r="N975" s="30">
        <v>25705.05</v>
      </c>
      <c r="O975" s="30">
        <v>25705.05</v>
      </c>
    </row>
    <row r="976" spans="1:15" x14ac:dyDescent="0.25">
      <c r="A976" s="10" t="str">
        <f>MID(Tabla1[[#This Row],[Org 2]],1,2)</f>
        <v>09</v>
      </c>
      <c r="B976" s="28" t="s">
        <v>60</v>
      </c>
      <c r="C976" s="28" t="s">
        <v>62</v>
      </c>
      <c r="D976" s="11" t="str">
        <f>VLOOKUP(C976,Hoja2!B:C,2,FALSE)</f>
        <v>Coordinación de Políticas Culturales</v>
      </c>
      <c r="E976" s="12" t="str">
        <f t="shared" si="36"/>
        <v>2</v>
      </c>
      <c r="F976" s="12" t="str">
        <f t="shared" si="37"/>
        <v>22</v>
      </c>
      <c r="G976" s="28" t="s">
        <v>445</v>
      </c>
      <c r="H976" s="29" t="s">
        <v>446</v>
      </c>
      <c r="I976" s="30">
        <v>0</v>
      </c>
      <c r="J976" s="30">
        <v>0</v>
      </c>
      <c r="K976" s="30">
        <v>0</v>
      </c>
      <c r="L976" s="30">
        <v>3432.83</v>
      </c>
      <c r="M976" s="30">
        <v>3432.83</v>
      </c>
      <c r="N976" s="30">
        <v>3432.83</v>
      </c>
      <c r="O976" s="30">
        <v>3432.83</v>
      </c>
    </row>
    <row r="977" spans="1:15" x14ac:dyDescent="0.25">
      <c r="A977" s="10" t="str">
        <f>MID(Tabla1[[#This Row],[Org 2]],1,2)</f>
        <v>09</v>
      </c>
      <c r="B977" s="28" t="s">
        <v>60</v>
      </c>
      <c r="C977" s="28" t="s">
        <v>62</v>
      </c>
      <c r="D977" s="11" t="str">
        <f>VLOOKUP(C977,Hoja2!B:C,2,FALSE)</f>
        <v>Coordinación de Políticas Culturales</v>
      </c>
      <c r="E977" s="12" t="str">
        <f t="shared" si="36"/>
        <v>2</v>
      </c>
      <c r="F977" s="12" t="str">
        <f t="shared" si="37"/>
        <v>22</v>
      </c>
      <c r="G977" s="28" t="s">
        <v>562</v>
      </c>
      <c r="H977" s="29" t="s">
        <v>563</v>
      </c>
      <c r="I977" s="30">
        <v>2000</v>
      </c>
      <c r="J977" s="30">
        <v>0</v>
      </c>
      <c r="K977" s="30">
        <v>2000</v>
      </c>
      <c r="L977" s="30">
        <v>2634.77</v>
      </c>
      <c r="M977" s="30">
        <v>2634.77</v>
      </c>
      <c r="N977" s="30">
        <v>0</v>
      </c>
      <c r="O977" s="30">
        <v>0</v>
      </c>
    </row>
    <row r="978" spans="1:15" x14ac:dyDescent="0.25">
      <c r="A978" s="10" t="str">
        <f>MID(Tabla1[[#This Row],[Org 2]],1,2)</f>
        <v>09</v>
      </c>
      <c r="B978" s="28" t="s">
        <v>60</v>
      </c>
      <c r="C978" s="28" t="s">
        <v>62</v>
      </c>
      <c r="D978" s="11" t="str">
        <f>VLOOKUP(C978,Hoja2!B:C,2,FALSE)</f>
        <v>Coordinación de Políticas Culturales</v>
      </c>
      <c r="E978" s="12" t="str">
        <f t="shared" si="36"/>
        <v>2</v>
      </c>
      <c r="F978" s="12" t="str">
        <f t="shared" si="37"/>
        <v>22</v>
      </c>
      <c r="G978" s="28" t="s">
        <v>398</v>
      </c>
      <c r="H978" s="29" t="s">
        <v>399</v>
      </c>
      <c r="I978" s="30">
        <v>0</v>
      </c>
      <c r="J978" s="30">
        <v>0</v>
      </c>
      <c r="K978" s="30">
        <v>0</v>
      </c>
      <c r="L978" s="30">
        <v>3765.52</v>
      </c>
      <c r="M978" s="30">
        <v>3765.52</v>
      </c>
      <c r="N978" s="30">
        <v>3765.52</v>
      </c>
      <c r="O978" s="30">
        <v>3765.52</v>
      </c>
    </row>
    <row r="979" spans="1:15" x14ac:dyDescent="0.25">
      <c r="A979" s="10" t="str">
        <f>MID(Tabla1[[#This Row],[Org 2]],1,2)</f>
        <v>09</v>
      </c>
      <c r="B979" s="28" t="s">
        <v>60</v>
      </c>
      <c r="C979" s="28" t="s">
        <v>62</v>
      </c>
      <c r="D979" s="11" t="str">
        <f>VLOOKUP(C979,Hoja2!B:C,2,FALSE)</f>
        <v>Coordinación de Políticas Culturales</v>
      </c>
      <c r="E979" s="12" t="str">
        <f t="shared" si="36"/>
        <v>2</v>
      </c>
      <c r="F979" s="12" t="str">
        <f t="shared" si="37"/>
        <v>22</v>
      </c>
      <c r="G979" s="28" t="s">
        <v>447</v>
      </c>
      <c r="H979" s="29" t="s">
        <v>448</v>
      </c>
      <c r="I979" s="30">
        <v>15000</v>
      </c>
      <c r="J979" s="30">
        <v>0</v>
      </c>
      <c r="K979" s="30">
        <v>15000</v>
      </c>
      <c r="L979" s="30">
        <v>13202.07</v>
      </c>
      <c r="M979" s="30">
        <v>13202.07</v>
      </c>
      <c r="N979" s="30">
        <v>9399.0400000000009</v>
      </c>
      <c r="O979" s="30">
        <v>3413.01</v>
      </c>
    </row>
    <row r="980" spans="1:15" x14ac:dyDescent="0.25">
      <c r="A980" s="10" t="str">
        <f>MID(Tabla1[[#This Row],[Org 2]],1,2)</f>
        <v>09</v>
      </c>
      <c r="B980" s="28" t="s">
        <v>60</v>
      </c>
      <c r="C980" s="28" t="s">
        <v>62</v>
      </c>
      <c r="D980" s="11" t="str">
        <f>VLOOKUP(C980,Hoja2!B:C,2,FALSE)</f>
        <v>Coordinación de Políticas Culturales</v>
      </c>
      <c r="E980" s="12" t="str">
        <f t="shared" si="36"/>
        <v>2</v>
      </c>
      <c r="F980" s="12" t="str">
        <f t="shared" si="37"/>
        <v>22</v>
      </c>
      <c r="G980" s="28" t="s">
        <v>564</v>
      </c>
      <c r="H980" s="29" t="s">
        <v>565</v>
      </c>
      <c r="I980" s="30">
        <v>150000</v>
      </c>
      <c r="J980" s="30">
        <v>0</v>
      </c>
      <c r="K980" s="30">
        <v>150000</v>
      </c>
      <c r="L980" s="30">
        <v>124707.64</v>
      </c>
      <c r="M980" s="30">
        <v>124707.64</v>
      </c>
      <c r="N980" s="30">
        <v>0</v>
      </c>
      <c r="O980" s="30">
        <v>0</v>
      </c>
    </row>
    <row r="981" spans="1:15" x14ac:dyDescent="0.25">
      <c r="A981" s="10" t="str">
        <f>MID(Tabla1[[#This Row],[Org 2]],1,2)</f>
        <v>09</v>
      </c>
      <c r="B981" s="28" t="s">
        <v>60</v>
      </c>
      <c r="C981" s="28" t="s">
        <v>62</v>
      </c>
      <c r="D981" s="11" t="str">
        <f>VLOOKUP(C981,Hoja2!B:C,2,FALSE)</f>
        <v>Coordinación de Políticas Culturales</v>
      </c>
      <c r="E981" s="12" t="str">
        <f t="shared" si="36"/>
        <v>2</v>
      </c>
      <c r="F981" s="12" t="str">
        <f t="shared" si="37"/>
        <v>22</v>
      </c>
      <c r="G981" s="28" t="s">
        <v>451</v>
      </c>
      <c r="H981" s="29" t="s">
        <v>452</v>
      </c>
      <c r="I981" s="30">
        <v>25000</v>
      </c>
      <c r="J981" s="30">
        <v>0</v>
      </c>
      <c r="K981" s="30">
        <v>25000</v>
      </c>
      <c r="L981" s="30">
        <v>13938.68</v>
      </c>
      <c r="M981" s="30">
        <v>13938.68</v>
      </c>
      <c r="N981" s="30">
        <v>7092.05</v>
      </c>
      <c r="O981" s="30">
        <v>7092.05</v>
      </c>
    </row>
    <row r="982" spans="1:15" x14ac:dyDescent="0.25">
      <c r="A982" s="10" t="str">
        <f>MID(Tabla1[[#This Row],[Org 2]],1,2)</f>
        <v>09</v>
      </c>
      <c r="B982" s="28" t="s">
        <v>60</v>
      </c>
      <c r="C982" s="28" t="s">
        <v>62</v>
      </c>
      <c r="D982" s="11" t="str">
        <f>VLOOKUP(C982,Hoja2!B:C,2,FALSE)</f>
        <v>Coordinación de Políticas Culturales</v>
      </c>
      <c r="E982" s="12" t="str">
        <f t="shared" si="36"/>
        <v>2</v>
      </c>
      <c r="F982" s="12" t="str">
        <f t="shared" si="37"/>
        <v>22</v>
      </c>
      <c r="G982" s="28" t="s">
        <v>503</v>
      </c>
      <c r="H982" s="29" t="s">
        <v>504</v>
      </c>
      <c r="I982" s="30">
        <v>30000</v>
      </c>
      <c r="J982" s="30">
        <v>0</v>
      </c>
      <c r="K982" s="30">
        <v>30000</v>
      </c>
      <c r="L982" s="30">
        <v>16286.2</v>
      </c>
      <c r="M982" s="30">
        <v>16286.2</v>
      </c>
      <c r="N982" s="30">
        <v>5127.5200000000004</v>
      </c>
      <c r="O982" s="30">
        <v>5127.5200000000004</v>
      </c>
    </row>
    <row r="983" spans="1:15" x14ac:dyDescent="0.25">
      <c r="A983" s="10" t="str">
        <f>MID(Tabla1[[#This Row],[Org 2]],1,2)</f>
        <v>09</v>
      </c>
      <c r="B983" s="28" t="s">
        <v>60</v>
      </c>
      <c r="C983" s="28" t="s">
        <v>62</v>
      </c>
      <c r="D983" s="11" t="str">
        <f>VLOOKUP(C983,Hoja2!B:C,2,FALSE)</f>
        <v>Coordinación de Políticas Culturales</v>
      </c>
      <c r="E983" s="12" t="str">
        <f t="shared" si="36"/>
        <v>2</v>
      </c>
      <c r="F983" s="12" t="str">
        <f t="shared" si="37"/>
        <v>22</v>
      </c>
      <c r="G983" s="28" t="s">
        <v>566</v>
      </c>
      <c r="H983" s="29" t="s">
        <v>567</v>
      </c>
      <c r="I983" s="30">
        <v>25000</v>
      </c>
      <c r="J983" s="30">
        <v>0</v>
      </c>
      <c r="K983" s="30">
        <v>25000</v>
      </c>
      <c r="L983" s="30">
        <v>13783.3</v>
      </c>
      <c r="M983" s="30">
        <v>13783.3</v>
      </c>
      <c r="N983" s="30">
        <v>478.73</v>
      </c>
      <c r="O983" s="30">
        <v>478.73</v>
      </c>
    </row>
    <row r="984" spans="1:15" x14ac:dyDescent="0.25">
      <c r="A984" s="10" t="str">
        <f>MID(Tabla1[[#This Row],[Org 2]],1,2)</f>
        <v>09</v>
      </c>
      <c r="B984" s="28" t="s">
        <v>60</v>
      </c>
      <c r="C984" s="28" t="s">
        <v>62</v>
      </c>
      <c r="D984" s="11" t="str">
        <f>VLOOKUP(C984,Hoja2!B:C,2,FALSE)</f>
        <v>Coordinación de Políticas Culturales</v>
      </c>
      <c r="E984" s="12" t="str">
        <f t="shared" si="36"/>
        <v>2</v>
      </c>
      <c r="F984" s="12" t="str">
        <f t="shared" si="37"/>
        <v>22</v>
      </c>
      <c r="G984" s="28" t="s">
        <v>426</v>
      </c>
      <c r="H984" s="29" t="s">
        <v>427</v>
      </c>
      <c r="I984" s="30">
        <v>235000</v>
      </c>
      <c r="J984" s="30">
        <v>0</v>
      </c>
      <c r="K984" s="30">
        <v>235000</v>
      </c>
      <c r="L984" s="30">
        <v>200351.02</v>
      </c>
      <c r="M984" s="30">
        <v>179686.28</v>
      </c>
      <c r="N984" s="30">
        <v>74357.070000000007</v>
      </c>
      <c r="O984" s="30">
        <v>69882.09</v>
      </c>
    </row>
    <row r="985" spans="1:15" x14ac:dyDescent="0.25">
      <c r="A985" s="10" t="str">
        <f>MID(Tabla1[[#This Row],[Org 2]],1,2)</f>
        <v>09</v>
      </c>
      <c r="B985" s="28" t="s">
        <v>60</v>
      </c>
      <c r="C985" s="28" t="s">
        <v>62</v>
      </c>
      <c r="D985" s="11" t="str">
        <f>VLOOKUP(C985,Hoja2!B:C,2,FALSE)</f>
        <v>Coordinación de Políticas Culturales</v>
      </c>
      <c r="E985" s="12" t="str">
        <f t="shared" si="36"/>
        <v>4</v>
      </c>
      <c r="F985" s="12" t="str">
        <f t="shared" si="37"/>
        <v>41</v>
      </c>
      <c r="G985" s="28" t="s">
        <v>729</v>
      </c>
      <c r="H985" s="29" t="s">
        <v>730</v>
      </c>
      <c r="I985" s="30">
        <v>14305618</v>
      </c>
      <c r="J985" s="30">
        <v>-279156.2</v>
      </c>
      <c r="K985" s="30">
        <v>14026461.800000001</v>
      </c>
      <c r="L985" s="30">
        <v>14026461.800000001</v>
      </c>
      <c r="M985" s="30">
        <v>14026461.800000001</v>
      </c>
      <c r="N985" s="30">
        <v>5700000</v>
      </c>
      <c r="O985" s="30">
        <v>5700000</v>
      </c>
    </row>
    <row r="986" spans="1:15" x14ac:dyDescent="0.25">
      <c r="A986" s="10" t="str">
        <f>MID(Tabla1[[#This Row],[Org 2]],1,2)</f>
        <v>09</v>
      </c>
      <c r="B986" s="28" t="s">
        <v>60</v>
      </c>
      <c r="C986" s="28" t="s">
        <v>62</v>
      </c>
      <c r="D986" s="11" t="str">
        <f>VLOOKUP(C986,Hoja2!B:C,2,FALSE)</f>
        <v>Coordinación de Políticas Culturales</v>
      </c>
      <c r="E986" s="12" t="str">
        <f t="shared" si="36"/>
        <v>4</v>
      </c>
      <c r="F986" s="12" t="str">
        <f t="shared" si="37"/>
        <v>46</v>
      </c>
      <c r="G986" s="28" t="s">
        <v>465</v>
      </c>
      <c r="H986" s="29" t="s">
        <v>466</v>
      </c>
      <c r="I986" s="30">
        <v>2500</v>
      </c>
      <c r="J986" s="30">
        <v>0</v>
      </c>
      <c r="K986" s="30">
        <v>2500</v>
      </c>
      <c r="L986" s="30">
        <v>0</v>
      </c>
      <c r="M986" s="30">
        <v>0</v>
      </c>
      <c r="N986" s="30">
        <v>0</v>
      </c>
      <c r="O986" s="30">
        <v>0</v>
      </c>
    </row>
    <row r="987" spans="1:15" x14ac:dyDescent="0.25">
      <c r="A987" s="10" t="str">
        <f>MID(Tabla1[[#This Row],[Org 2]],1,2)</f>
        <v>09</v>
      </c>
      <c r="B987" s="28" t="s">
        <v>60</v>
      </c>
      <c r="C987" s="28" t="s">
        <v>62</v>
      </c>
      <c r="D987" s="11" t="str">
        <f>VLOOKUP(C987,Hoja2!B:C,2,FALSE)</f>
        <v>Coordinación de Políticas Culturales</v>
      </c>
      <c r="E987" s="12" t="str">
        <f t="shared" si="36"/>
        <v>4</v>
      </c>
      <c r="F987" s="12" t="str">
        <f t="shared" si="37"/>
        <v>47</v>
      </c>
      <c r="G987" s="28" t="s">
        <v>731</v>
      </c>
      <c r="H987" s="29" t="s">
        <v>732</v>
      </c>
      <c r="I987" s="30">
        <v>32750</v>
      </c>
      <c r="J987" s="30">
        <v>0</v>
      </c>
      <c r="K987" s="30">
        <v>32750</v>
      </c>
      <c r="L987" s="30">
        <v>32750</v>
      </c>
      <c r="M987" s="30">
        <v>32750</v>
      </c>
      <c r="N987" s="30">
        <v>0</v>
      </c>
      <c r="O987" s="30">
        <v>0</v>
      </c>
    </row>
    <row r="988" spans="1:15" x14ac:dyDescent="0.25">
      <c r="A988" s="10" t="str">
        <f>MID(Tabla1[[#This Row],[Org 2]],1,2)</f>
        <v>09</v>
      </c>
      <c r="B988" s="28" t="s">
        <v>60</v>
      </c>
      <c r="C988" s="28" t="s">
        <v>62</v>
      </c>
      <c r="D988" s="11" t="str">
        <f>VLOOKUP(C988,Hoja2!B:C,2,FALSE)</f>
        <v>Coordinación de Políticas Culturales</v>
      </c>
      <c r="E988" s="12" t="str">
        <f t="shared" si="36"/>
        <v>4</v>
      </c>
      <c r="F988" s="12" t="str">
        <f t="shared" si="37"/>
        <v>47</v>
      </c>
      <c r="G988" s="28" t="s">
        <v>733</v>
      </c>
      <c r="H988" s="29" t="s">
        <v>734</v>
      </c>
      <c r="I988" s="30">
        <v>20000</v>
      </c>
      <c r="J988" s="30">
        <v>0</v>
      </c>
      <c r="K988" s="30">
        <v>20000</v>
      </c>
      <c r="L988" s="30">
        <v>0</v>
      </c>
      <c r="M988" s="30">
        <v>0</v>
      </c>
      <c r="N988" s="30">
        <v>0</v>
      </c>
      <c r="O988" s="30">
        <v>0</v>
      </c>
    </row>
    <row r="989" spans="1:15" x14ac:dyDescent="0.25">
      <c r="A989" s="10" t="str">
        <f>MID(Tabla1[[#This Row],[Org 2]],1,2)</f>
        <v>09</v>
      </c>
      <c r="B989" s="28" t="s">
        <v>60</v>
      </c>
      <c r="C989" s="28" t="s">
        <v>62</v>
      </c>
      <c r="D989" s="11" t="str">
        <f>VLOOKUP(C989,Hoja2!B:C,2,FALSE)</f>
        <v>Coordinación de Políticas Culturales</v>
      </c>
      <c r="E989" s="12" t="str">
        <f t="shared" si="36"/>
        <v>4</v>
      </c>
      <c r="F989" s="12" t="str">
        <f t="shared" si="37"/>
        <v>47</v>
      </c>
      <c r="G989" s="28" t="s">
        <v>735</v>
      </c>
      <c r="H989" s="29" t="s">
        <v>736</v>
      </c>
      <c r="I989" s="30">
        <v>0</v>
      </c>
      <c r="J989" s="30">
        <v>0</v>
      </c>
      <c r="K989" s="30">
        <v>0</v>
      </c>
      <c r="L989" s="30">
        <v>20000</v>
      </c>
      <c r="M989" s="30">
        <v>20000</v>
      </c>
      <c r="N989" s="30">
        <v>20000</v>
      </c>
      <c r="O989" s="30">
        <v>20000</v>
      </c>
    </row>
    <row r="990" spans="1:15" x14ac:dyDescent="0.25">
      <c r="A990" s="10" t="str">
        <f>MID(Tabla1[[#This Row],[Org 2]],1,2)</f>
        <v>09</v>
      </c>
      <c r="B990" s="28" t="s">
        <v>60</v>
      </c>
      <c r="C990" s="28" t="s">
        <v>62</v>
      </c>
      <c r="D990" s="11" t="str">
        <f>VLOOKUP(C990,Hoja2!B:C,2,FALSE)</f>
        <v>Coordinación de Políticas Culturales</v>
      </c>
      <c r="E990" s="12" t="str">
        <f t="shared" si="36"/>
        <v>4</v>
      </c>
      <c r="F990" s="12" t="str">
        <f t="shared" si="37"/>
        <v>47</v>
      </c>
      <c r="G990" s="28" t="s">
        <v>737</v>
      </c>
      <c r="H990" s="29" t="s">
        <v>623</v>
      </c>
      <c r="I990" s="30">
        <v>86000</v>
      </c>
      <c r="J990" s="30">
        <v>-30000</v>
      </c>
      <c r="K990" s="30">
        <v>56000</v>
      </c>
      <c r="L990" s="30">
        <v>0</v>
      </c>
      <c r="M990" s="30">
        <v>0</v>
      </c>
      <c r="N990" s="30">
        <v>0</v>
      </c>
      <c r="O990" s="30">
        <v>0</v>
      </c>
    </row>
    <row r="991" spans="1:15" x14ac:dyDescent="0.25">
      <c r="A991" s="10" t="str">
        <f>MID(Tabla1[[#This Row],[Org 2]],1,2)</f>
        <v>09</v>
      </c>
      <c r="B991" s="28" t="s">
        <v>60</v>
      </c>
      <c r="C991" s="28" t="s">
        <v>62</v>
      </c>
      <c r="D991" s="11" t="str">
        <f>VLOOKUP(C991,Hoja2!B:C,2,FALSE)</f>
        <v>Coordinación de Políticas Culturales</v>
      </c>
      <c r="E991" s="12" t="str">
        <f t="shared" si="36"/>
        <v>4</v>
      </c>
      <c r="F991" s="12" t="str">
        <f t="shared" si="37"/>
        <v>48</v>
      </c>
      <c r="G991" s="28" t="s">
        <v>738</v>
      </c>
      <c r="H991" s="29" t="s">
        <v>739</v>
      </c>
      <c r="I991" s="30">
        <v>130000</v>
      </c>
      <c r="J991" s="30">
        <v>0</v>
      </c>
      <c r="K991" s="30">
        <v>130000</v>
      </c>
      <c r="L991" s="30">
        <v>130000</v>
      </c>
      <c r="M991" s="30">
        <v>130000</v>
      </c>
      <c r="N991" s="30">
        <v>130000</v>
      </c>
      <c r="O991" s="30">
        <v>130000</v>
      </c>
    </row>
    <row r="992" spans="1:15" x14ac:dyDescent="0.25">
      <c r="A992" s="10" t="str">
        <f>MID(Tabla1[[#This Row],[Org 2]],1,2)</f>
        <v>09</v>
      </c>
      <c r="B992" s="28" t="s">
        <v>60</v>
      </c>
      <c r="C992" s="28" t="s">
        <v>62</v>
      </c>
      <c r="D992" s="11" t="str">
        <f>VLOOKUP(C992,Hoja2!B:C,2,FALSE)</f>
        <v>Coordinación de Políticas Culturales</v>
      </c>
      <c r="E992" s="12" t="str">
        <f t="shared" si="36"/>
        <v>4</v>
      </c>
      <c r="F992" s="12" t="str">
        <f t="shared" si="37"/>
        <v>48</v>
      </c>
      <c r="G992" s="28" t="s">
        <v>740</v>
      </c>
      <c r="H992" s="29" t="s">
        <v>741</v>
      </c>
      <c r="I992" s="30">
        <v>10000</v>
      </c>
      <c r="J992" s="30">
        <v>0</v>
      </c>
      <c r="K992" s="30">
        <v>10000</v>
      </c>
      <c r="L992" s="30">
        <v>10000</v>
      </c>
      <c r="M992" s="30">
        <v>10000</v>
      </c>
      <c r="N992" s="30">
        <v>10000</v>
      </c>
      <c r="O992" s="30">
        <v>10000</v>
      </c>
    </row>
    <row r="993" spans="1:15" x14ac:dyDescent="0.25">
      <c r="A993" s="10" t="str">
        <f>MID(Tabla1[[#This Row],[Org 2]],1,2)</f>
        <v>09</v>
      </c>
      <c r="B993" s="28" t="s">
        <v>60</v>
      </c>
      <c r="C993" s="28" t="s">
        <v>62</v>
      </c>
      <c r="D993" s="11" t="str">
        <f>VLOOKUP(C993,Hoja2!B:C,2,FALSE)</f>
        <v>Coordinación de Políticas Culturales</v>
      </c>
      <c r="E993" s="12" t="str">
        <f t="shared" si="36"/>
        <v>4</v>
      </c>
      <c r="F993" s="12" t="str">
        <f t="shared" si="37"/>
        <v>48</v>
      </c>
      <c r="G993" s="28" t="s">
        <v>742</v>
      </c>
      <c r="H993" s="29" t="s">
        <v>743</v>
      </c>
      <c r="I993" s="30">
        <v>22000</v>
      </c>
      <c r="J993" s="30">
        <v>0</v>
      </c>
      <c r="K993" s="30">
        <v>22000</v>
      </c>
      <c r="L993" s="30">
        <v>22000</v>
      </c>
      <c r="M993" s="30">
        <v>22000</v>
      </c>
      <c r="N993" s="30">
        <v>22000</v>
      </c>
      <c r="O993" s="30">
        <v>22000</v>
      </c>
    </row>
    <row r="994" spans="1:15" x14ac:dyDescent="0.25">
      <c r="A994" s="10" t="str">
        <f>MID(Tabla1[[#This Row],[Org 2]],1,2)</f>
        <v>09</v>
      </c>
      <c r="B994" s="28" t="s">
        <v>60</v>
      </c>
      <c r="C994" s="28" t="s">
        <v>62</v>
      </c>
      <c r="D994" s="11" t="str">
        <f>VLOOKUP(C994,Hoja2!B:C,2,FALSE)</f>
        <v>Coordinación de Políticas Culturales</v>
      </c>
      <c r="E994" s="12" t="str">
        <f t="shared" si="36"/>
        <v>4</v>
      </c>
      <c r="F994" s="12" t="str">
        <f t="shared" si="37"/>
        <v>48</v>
      </c>
      <c r="G994" s="28" t="s">
        <v>572</v>
      </c>
      <c r="H994" s="29" t="s">
        <v>573</v>
      </c>
      <c r="I994" s="30">
        <v>17000</v>
      </c>
      <c r="J994" s="30">
        <v>0</v>
      </c>
      <c r="K994" s="30">
        <v>17000</v>
      </c>
      <c r="L994" s="30">
        <v>14500</v>
      </c>
      <c r="M994" s="30">
        <v>14500</v>
      </c>
      <c r="N994" s="30">
        <v>14500</v>
      </c>
      <c r="O994" s="30">
        <v>14500</v>
      </c>
    </row>
    <row r="995" spans="1:15" x14ac:dyDescent="0.25">
      <c r="A995" s="10" t="str">
        <f>MID(Tabla1[[#This Row],[Org 2]],1,2)</f>
        <v>09</v>
      </c>
      <c r="B995" s="28" t="s">
        <v>60</v>
      </c>
      <c r="C995" s="28" t="s">
        <v>62</v>
      </c>
      <c r="D995" s="11" t="str">
        <f>VLOOKUP(C995,Hoja2!B:C,2,FALSE)</f>
        <v>Coordinación de Políticas Culturales</v>
      </c>
      <c r="E995" s="12" t="str">
        <f t="shared" si="36"/>
        <v>4</v>
      </c>
      <c r="F995" s="12" t="str">
        <f t="shared" si="37"/>
        <v>48</v>
      </c>
      <c r="G995" s="28" t="s">
        <v>744</v>
      </c>
      <c r="H995" s="29" t="s">
        <v>745</v>
      </c>
      <c r="I995" s="30">
        <v>120000</v>
      </c>
      <c r="J995" s="30">
        <v>0</v>
      </c>
      <c r="K995" s="30">
        <v>120000</v>
      </c>
      <c r="L995" s="30">
        <v>120000</v>
      </c>
      <c r="M995" s="30">
        <v>120000</v>
      </c>
      <c r="N995" s="30">
        <v>50000</v>
      </c>
      <c r="O995" s="30">
        <v>50000</v>
      </c>
    </row>
    <row r="996" spans="1:15" x14ac:dyDescent="0.25">
      <c r="A996" s="10" t="str">
        <f>MID(Tabla1[[#This Row],[Org 2]],1,2)</f>
        <v>09</v>
      </c>
      <c r="B996" s="28" t="s">
        <v>60</v>
      </c>
      <c r="C996" s="28" t="s">
        <v>62</v>
      </c>
      <c r="D996" s="11" t="str">
        <f>VLOOKUP(C996,Hoja2!B:C,2,FALSE)</f>
        <v>Coordinación de Políticas Culturales</v>
      </c>
      <c r="E996" s="12" t="str">
        <f t="shared" si="36"/>
        <v>4</v>
      </c>
      <c r="F996" s="12" t="str">
        <f t="shared" si="37"/>
        <v>48</v>
      </c>
      <c r="G996" s="28" t="s">
        <v>746</v>
      </c>
      <c r="H996" s="29" t="s">
        <v>747</v>
      </c>
      <c r="I996" s="30">
        <v>85000</v>
      </c>
      <c r="J996" s="30">
        <v>0</v>
      </c>
      <c r="K996" s="30">
        <v>85000</v>
      </c>
      <c r="L996" s="30">
        <v>85000</v>
      </c>
      <c r="M996" s="30">
        <v>85000</v>
      </c>
      <c r="N996" s="30">
        <v>85000</v>
      </c>
      <c r="O996" s="30">
        <v>85000</v>
      </c>
    </row>
    <row r="997" spans="1:15" x14ac:dyDescent="0.25">
      <c r="A997" s="10" t="str">
        <f>MID(Tabla1[[#This Row],[Org 2]],1,2)</f>
        <v>09</v>
      </c>
      <c r="B997" s="28" t="s">
        <v>60</v>
      </c>
      <c r="C997" s="28" t="s">
        <v>62</v>
      </c>
      <c r="D997" s="11" t="str">
        <f>VLOOKUP(C997,Hoja2!B:C,2,FALSE)</f>
        <v>Coordinación de Políticas Culturales</v>
      </c>
      <c r="E997" s="12" t="str">
        <f t="shared" si="36"/>
        <v>4</v>
      </c>
      <c r="F997" s="12" t="str">
        <f t="shared" si="37"/>
        <v>48</v>
      </c>
      <c r="G997" s="28" t="s">
        <v>748</v>
      </c>
      <c r="H997" s="29" t="s">
        <v>749</v>
      </c>
      <c r="I997" s="30">
        <v>18000</v>
      </c>
      <c r="J997" s="30">
        <v>0</v>
      </c>
      <c r="K997" s="30">
        <v>18000</v>
      </c>
      <c r="L997" s="30">
        <v>0</v>
      </c>
      <c r="M997" s="30">
        <v>0</v>
      </c>
      <c r="N997" s="30">
        <v>0</v>
      </c>
      <c r="O997" s="30">
        <v>0</v>
      </c>
    </row>
    <row r="998" spans="1:15" x14ac:dyDescent="0.25">
      <c r="A998" s="10" t="str">
        <f>MID(Tabla1[[#This Row],[Org 2]],1,2)</f>
        <v>09</v>
      </c>
      <c r="B998" s="28" t="s">
        <v>60</v>
      </c>
      <c r="C998" s="28" t="s">
        <v>62</v>
      </c>
      <c r="D998" s="11" t="str">
        <f>VLOOKUP(C998,Hoja2!B:C,2,FALSE)</f>
        <v>Coordinación de Políticas Culturales</v>
      </c>
      <c r="E998" s="12" t="str">
        <f t="shared" si="36"/>
        <v>4</v>
      </c>
      <c r="F998" s="12" t="str">
        <f t="shared" si="37"/>
        <v>48</v>
      </c>
      <c r="G998" s="28" t="s">
        <v>750</v>
      </c>
      <c r="H998" s="29" t="s">
        <v>751</v>
      </c>
      <c r="I998" s="30">
        <v>16000</v>
      </c>
      <c r="J998" s="30">
        <v>0</v>
      </c>
      <c r="K998" s="30">
        <v>16000</v>
      </c>
      <c r="L998" s="30">
        <v>0</v>
      </c>
      <c r="M998" s="30">
        <v>0</v>
      </c>
      <c r="N998" s="30">
        <v>0</v>
      </c>
      <c r="O998" s="30">
        <v>0</v>
      </c>
    </row>
    <row r="999" spans="1:15" x14ac:dyDescent="0.25">
      <c r="A999" s="10" t="str">
        <f>MID(Tabla1[[#This Row],[Org 2]],1,2)</f>
        <v>09</v>
      </c>
      <c r="B999" s="28" t="s">
        <v>60</v>
      </c>
      <c r="C999" s="28" t="s">
        <v>62</v>
      </c>
      <c r="D999" s="11" t="str">
        <f>VLOOKUP(C999,Hoja2!B:C,2,FALSE)</f>
        <v>Coordinación de Políticas Culturales</v>
      </c>
      <c r="E999" s="12" t="str">
        <f t="shared" si="36"/>
        <v>4</v>
      </c>
      <c r="F999" s="12" t="str">
        <f t="shared" si="37"/>
        <v>48</v>
      </c>
      <c r="G999" s="28" t="s">
        <v>752</v>
      </c>
      <c r="H999" s="29" t="s">
        <v>753</v>
      </c>
      <c r="I999" s="30">
        <v>36000</v>
      </c>
      <c r="J999" s="30">
        <v>0</v>
      </c>
      <c r="K999" s="30">
        <v>36000</v>
      </c>
      <c r="L999" s="30">
        <v>36000</v>
      </c>
      <c r="M999" s="30">
        <v>36000</v>
      </c>
      <c r="N999" s="30">
        <v>36000</v>
      </c>
      <c r="O999" s="30">
        <v>36000</v>
      </c>
    </row>
    <row r="1000" spans="1:15" x14ac:dyDescent="0.25">
      <c r="A1000" s="10" t="str">
        <f>MID(Tabla1[[#This Row],[Org 2]],1,2)</f>
        <v>09</v>
      </c>
      <c r="B1000" s="28" t="s">
        <v>60</v>
      </c>
      <c r="C1000" s="28" t="s">
        <v>62</v>
      </c>
      <c r="D1000" s="11" t="str">
        <f>VLOOKUP(C1000,Hoja2!B:C,2,FALSE)</f>
        <v>Coordinación de Políticas Culturales</v>
      </c>
      <c r="E1000" s="12" t="str">
        <f t="shared" si="36"/>
        <v>4</v>
      </c>
      <c r="F1000" s="12" t="str">
        <f t="shared" si="37"/>
        <v>48</v>
      </c>
      <c r="G1000" s="28" t="s">
        <v>754</v>
      </c>
      <c r="H1000" s="29" t="s">
        <v>755</v>
      </c>
      <c r="I1000" s="30">
        <v>15000</v>
      </c>
      <c r="J1000" s="30">
        <v>0</v>
      </c>
      <c r="K1000" s="30">
        <v>15000</v>
      </c>
      <c r="L1000" s="30">
        <v>0</v>
      </c>
      <c r="M1000" s="30">
        <v>0</v>
      </c>
      <c r="N1000" s="30">
        <v>0</v>
      </c>
      <c r="O1000" s="30">
        <v>0</v>
      </c>
    </row>
    <row r="1001" spans="1:15" x14ac:dyDescent="0.25">
      <c r="A1001" s="10" t="str">
        <f>MID(Tabla1[[#This Row],[Org 2]],1,2)</f>
        <v>09</v>
      </c>
      <c r="B1001" s="28" t="s">
        <v>60</v>
      </c>
      <c r="C1001" s="28" t="s">
        <v>62</v>
      </c>
      <c r="D1001" s="11" t="str">
        <f>VLOOKUP(C1001,Hoja2!B:C,2,FALSE)</f>
        <v>Coordinación de Políticas Culturales</v>
      </c>
      <c r="E1001" s="12" t="str">
        <f t="shared" si="36"/>
        <v>4</v>
      </c>
      <c r="F1001" s="12" t="str">
        <f t="shared" si="37"/>
        <v>48</v>
      </c>
      <c r="G1001" s="28" t="s">
        <v>756</v>
      </c>
      <c r="H1001" s="29" t="s">
        <v>682</v>
      </c>
      <c r="I1001" s="30">
        <v>15000</v>
      </c>
      <c r="J1001" s="30">
        <v>0</v>
      </c>
      <c r="K1001" s="30">
        <v>15000</v>
      </c>
      <c r="L1001" s="30">
        <v>0</v>
      </c>
      <c r="M1001" s="30">
        <v>0</v>
      </c>
      <c r="N1001" s="30">
        <v>0</v>
      </c>
      <c r="O1001" s="30">
        <v>0</v>
      </c>
    </row>
    <row r="1002" spans="1:15" x14ac:dyDescent="0.25">
      <c r="A1002" s="10" t="str">
        <f>MID(Tabla1[[#This Row],[Org 2]],1,2)</f>
        <v>09</v>
      </c>
      <c r="B1002" s="28" t="s">
        <v>60</v>
      </c>
      <c r="C1002" s="28" t="s">
        <v>62</v>
      </c>
      <c r="D1002" s="11" t="str">
        <f>VLOOKUP(C1002,Hoja2!B:C,2,FALSE)</f>
        <v>Coordinación de Políticas Culturales</v>
      </c>
      <c r="E1002" s="12" t="str">
        <f t="shared" si="36"/>
        <v>4</v>
      </c>
      <c r="F1002" s="12" t="str">
        <f t="shared" si="37"/>
        <v>48</v>
      </c>
      <c r="G1002" s="28" t="s">
        <v>757</v>
      </c>
      <c r="H1002" s="29" t="s">
        <v>758</v>
      </c>
      <c r="I1002" s="30">
        <v>20000</v>
      </c>
      <c r="J1002" s="30">
        <v>0</v>
      </c>
      <c r="K1002" s="30">
        <v>20000</v>
      </c>
      <c r="L1002" s="30">
        <v>20000</v>
      </c>
      <c r="M1002" s="30">
        <v>20000</v>
      </c>
      <c r="N1002" s="30">
        <v>20000</v>
      </c>
      <c r="O1002" s="30">
        <v>20000</v>
      </c>
    </row>
    <row r="1003" spans="1:15" x14ac:dyDescent="0.25">
      <c r="A1003" s="10" t="str">
        <f>MID(Tabla1[[#This Row],[Org 2]],1,2)</f>
        <v>09</v>
      </c>
      <c r="B1003" s="28" t="s">
        <v>60</v>
      </c>
      <c r="C1003" s="28" t="s">
        <v>62</v>
      </c>
      <c r="D1003" s="11" t="str">
        <f>VLOOKUP(C1003,Hoja2!B:C,2,FALSE)</f>
        <v>Coordinación de Políticas Culturales</v>
      </c>
      <c r="E1003" s="12" t="str">
        <f t="shared" si="36"/>
        <v>4</v>
      </c>
      <c r="F1003" s="12" t="str">
        <f t="shared" si="37"/>
        <v>48</v>
      </c>
      <c r="G1003" s="28" t="s">
        <v>759</v>
      </c>
      <c r="H1003" s="29" t="s">
        <v>760</v>
      </c>
      <c r="I1003" s="30">
        <v>10000</v>
      </c>
      <c r="J1003" s="30">
        <v>0</v>
      </c>
      <c r="K1003" s="30">
        <v>10000</v>
      </c>
      <c r="L1003" s="30">
        <v>5000</v>
      </c>
      <c r="M1003" s="30">
        <v>5000</v>
      </c>
      <c r="N1003" s="30">
        <v>5000</v>
      </c>
      <c r="O1003" s="30">
        <v>5000</v>
      </c>
    </row>
    <row r="1004" spans="1:15" x14ac:dyDescent="0.25">
      <c r="A1004" s="10" t="str">
        <f>MID(Tabla1[[#This Row],[Org 2]],1,2)</f>
        <v>09</v>
      </c>
      <c r="B1004" s="28" t="s">
        <v>60</v>
      </c>
      <c r="C1004" s="28" t="s">
        <v>62</v>
      </c>
      <c r="D1004" s="11" t="str">
        <f>VLOOKUP(C1004,Hoja2!B:C,2,FALSE)</f>
        <v>Coordinación de Políticas Culturales</v>
      </c>
      <c r="E1004" s="12" t="str">
        <f t="shared" si="36"/>
        <v>4</v>
      </c>
      <c r="F1004" s="12" t="str">
        <f t="shared" si="37"/>
        <v>48</v>
      </c>
      <c r="G1004" s="28" t="s">
        <v>761</v>
      </c>
      <c r="H1004" s="29" t="s">
        <v>762</v>
      </c>
      <c r="I1004" s="30">
        <v>9000</v>
      </c>
      <c r="J1004" s="30">
        <v>0</v>
      </c>
      <c r="K1004" s="30">
        <v>9000</v>
      </c>
      <c r="L1004" s="30">
        <v>0</v>
      </c>
      <c r="M1004" s="30">
        <v>0</v>
      </c>
      <c r="N1004" s="30">
        <v>0</v>
      </c>
      <c r="O1004" s="30">
        <v>0</v>
      </c>
    </row>
    <row r="1005" spans="1:15" x14ac:dyDescent="0.25">
      <c r="A1005" s="10" t="str">
        <f>MID(Tabla1[[#This Row],[Org 2]],1,2)</f>
        <v>09</v>
      </c>
      <c r="B1005" s="28" t="s">
        <v>60</v>
      </c>
      <c r="C1005" s="28" t="s">
        <v>62</v>
      </c>
      <c r="D1005" s="11" t="str">
        <f>VLOOKUP(C1005,Hoja2!B:C,2,FALSE)</f>
        <v>Coordinación de Políticas Culturales</v>
      </c>
      <c r="E1005" s="12" t="str">
        <f t="shared" si="36"/>
        <v>4</v>
      </c>
      <c r="F1005" s="12" t="str">
        <f t="shared" si="37"/>
        <v>48</v>
      </c>
      <c r="G1005" s="28" t="s">
        <v>553</v>
      </c>
      <c r="H1005" s="29" t="s">
        <v>413</v>
      </c>
      <c r="I1005" s="30">
        <v>62000</v>
      </c>
      <c r="J1005" s="30">
        <v>0</v>
      </c>
      <c r="K1005" s="30">
        <v>62000</v>
      </c>
      <c r="L1005" s="30">
        <v>10000</v>
      </c>
      <c r="M1005" s="30">
        <v>10000</v>
      </c>
      <c r="N1005" s="30">
        <v>5000</v>
      </c>
      <c r="O1005" s="30">
        <v>0</v>
      </c>
    </row>
    <row r="1006" spans="1:15" x14ac:dyDescent="0.25">
      <c r="A1006" s="10" t="str">
        <f>MID(Tabla1[[#This Row],[Org 2]],1,2)</f>
        <v>09</v>
      </c>
      <c r="B1006" s="28" t="s">
        <v>60</v>
      </c>
      <c r="C1006" s="28" t="s">
        <v>62</v>
      </c>
      <c r="D1006" s="11" t="str">
        <f>VLOOKUP(C1006,Hoja2!B:C,2,FALSE)</f>
        <v>Coordinación de Políticas Culturales</v>
      </c>
      <c r="E1006" s="12" t="str">
        <f t="shared" si="36"/>
        <v>6</v>
      </c>
      <c r="F1006" s="12" t="str">
        <f t="shared" si="37"/>
        <v>61</v>
      </c>
      <c r="G1006" s="28" t="s">
        <v>473</v>
      </c>
      <c r="H1006" s="29" t="s">
        <v>474</v>
      </c>
      <c r="I1006" s="30">
        <v>0</v>
      </c>
      <c r="J1006" s="30">
        <v>17136.02</v>
      </c>
      <c r="K1006" s="30">
        <v>17136.02</v>
      </c>
      <c r="L1006" s="30">
        <v>17136.02</v>
      </c>
      <c r="M1006" s="30">
        <v>17136.02</v>
      </c>
      <c r="N1006" s="30">
        <v>17136.02</v>
      </c>
      <c r="O1006" s="30">
        <v>17136.02</v>
      </c>
    </row>
    <row r="1007" spans="1:15" x14ac:dyDescent="0.25">
      <c r="A1007" s="10" t="str">
        <f>MID(Tabla1[[#This Row],[Org 2]],1,2)</f>
        <v>09</v>
      </c>
      <c r="B1007" s="28" t="s">
        <v>60</v>
      </c>
      <c r="C1007" s="28" t="s">
        <v>62</v>
      </c>
      <c r="D1007" s="11" t="str">
        <f>VLOOKUP(C1007,Hoja2!B:C,2,FALSE)</f>
        <v>Coordinación de Políticas Culturales</v>
      </c>
      <c r="E1007" s="12" t="str">
        <f t="shared" si="36"/>
        <v>6</v>
      </c>
      <c r="F1007" s="12" t="str">
        <f t="shared" si="37"/>
        <v>62</v>
      </c>
      <c r="G1007" s="28" t="s">
        <v>613</v>
      </c>
      <c r="H1007" s="29" t="s">
        <v>576</v>
      </c>
      <c r="I1007" s="30">
        <v>100000</v>
      </c>
      <c r="J1007" s="30">
        <v>-15000</v>
      </c>
      <c r="K1007" s="30">
        <v>85000</v>
      </c>
      <c r="L1007" s="30">
        <v>0</v>
      </c>
      <c r="M1007" s="30">
        <v>0</v>
      </c>
      <c r="N1007" s="30">
        <v>0</v>
      </c>
      <c r="O1007" s="30">
        <v>0</v>
      </c>
    </row>
    <row r="1008" spans="1:15" x14ac:dyDescent="0.25">
      <c r="A1008" s="10" t="str">
        <f>MID(Tabla1[[#This Row],[Org 2]],1,2)</f>
        <v>09</v>
      </c>
      <c r="B1008" s="28" t="s">
        <v>60</v>
      </c>
      <c r="C1008" s="28" t="s">
        <v>62</v>
      </c>
      <c r="D1008" s="11" t="str">
        <f>VLOOKUP(C1008,Hoja2!B:C,2,FALSE)</f>
        <v>Coordinación de Políticas Culturales</v>
      </c>
      <c r="E1008" s="12" t="str">
        <f t="shared" si="36"/>
        <v>6</v>
      </c>
      <c r="F1008" s="12" t="str">
        <f t="shared" si="37"/>
        <v>63</v>
      </c>
      <c r="G1008" s="28" t="s">
        <v>507</v>
      </c>
      <c r="H1008" s="29" t="s">
        <v>508</v>
      </c>
      <c r="I1008" s="30">
        <v>0</v>
      </c>
      <c r="J1008" s="30">
        <v>75867</v>
      </c>
      <c r="K1008" s="30">
        <v>75867</v>
      </c>
      <c r="L1008" s="30">
        <v>75867</v>
      </c>
      <c r="M1008" s="30">
        <v>75867</v>
      </c>
      <c r="N1008" s="30">
        <v>0</v>
      </c>
      <c r="O1008" s="30">
        <v>0</v>
      </c>
    </row>
    <row r="1009" spans="1:15" x14ac:dyDescent="0.25">
      <c r="A1009" s="10" t="str">
        <f>MID(Tabla1[[#This Row],[Org 2]],1,2)</f>
        <v>09</v>
      </c>
      <c r="B1009" s="28" t="s">
        <v>60</v>
      </c>
      <c r="C1009" s="28" t="s">
        <v>62</v>
      </c>
      <c r="D1009" s="11" t="str">
        <f>VLOOKUP(C1009,Hoja2!B:C,2,FALSE)</f>
        <v>Coordinación de Políticas Culturales</v>
      </c>
      <c r="E1009" s="12" t="str">
        <f t="shared" si="36"/>
        <v>7</v>
      </c>
      <c r="F1009" s="12" t="str">
        <f t="shared" si="37"/>
        <v>78</v>
      </c>
      <c r="G1009" s="28" t="s">
        <v>763</v>
      </c>
      <c r="H1009" s="29" t="s">
        <v>764</v>
      </c>
      <c r="I1009" s="30">
        <v>190000</v>
      </c>
      <c r="J1009" s="30">
        <v>0</v>
      </c>
      <c r="K1009" s="30">
        <v>190000</v>
      </c>
      <c r="L1009" s="30">
        <v>0</v>
      </c>
      <c r="M1009" s="30">
        <v>0</v>
      </c>
      <c r="N1009" s="30">
        <v>0</v>
      </c>
      <c r="O1009" s="30">
        <v>0</v>
      </c>
    </row>
    <row r="1010" spans="1:15" x14ac:dyDescent="0.25">
      <c r="A1010" s="10" t="str">
        <f>MID(Tabla1[[#This Row],[Org 2]],1,2)</f>
        <v>09</v>
      </c>
      <c r="B1010" s="28" t="s">
        <v>60</v>
      </c>
      <c r="C1010" s="28" t="s">
        <v>62</v>
      </c>
      <c r="D1010" s="11" t="str">
        <f>VLOOKUP(C1010,Hoja2!B:C,2,FALSE)</f>
        <v>Coordinación de Políticas Culturales</v>
      </c>
      <c r="E1010" s="12" t="str">
        <f t="shared" si="36"/>
        <v>7</v>
      </c>
      <c r="F1010" s="12" t="str">
        <f t="shared" si="37"/>
        <v>78</v>
      </c>
      <c r="G1010" s="28" t="s">
        <v>856</v>
      </c>
      <c r="H1010" s="29" t="s">
        <v>857</v>
      </c>
      <c r="I1010" s="30">
        <v>0</v>
      </c>
      <c r="J1010" s="30">
        <v>15000</v>
      </c>
      <c r="K1010" s="30">
        <v>15000</v>
      </c>
      <c r="L1010" s="30">
        <v>0</v>
      </c>
      <c r="M1010" s="30">
        <v>0</v>
      </c>
      <c r="N1010" s="30">
        <v>0</v>
      </c>
      <c r="O1010" s="30">
        <v>0</v>
      </c>
    </row>
    <row r="1011" spans="1:15" x14ac:dyDescent="0.25">
      <c r="A1011" s="10" t="str">
        <f>MID(Tabla1[[#This Row],[Org 2]],1,2)</f>
        <v>09</v>
      </c>
      <c r="B1011" s="28" t="s">
        <v>60</v>
      </c>
      <c r="C1011" s="28" t="s">
        <v>63</v>
      </c>
      <c r="D1011" s="11" t="str">
        <f>VLOOKUP(C1011,Hoja2!B:C,2,FALSE)</f>
        <v>Turismo</v>
      </c>
      <c r="E1011" s="12" t="str">
        <f t="shared" si="36"/>
        <v>2</v>
      </c>
      <c r="F1011" s="12" t="str">
        <f t="shared" si="37"/>
        <v>20</v>
      </c>
      <c r="G1011" s="28" t="s">
        <v>765</v>
      </c>
      <c r="H1011" s="29" t="s">
        <v>766</v>
      </c>
      <c r="I1011" s="30">
        <v>30250</v>
      </c>
      <c r="J1011" s="30">
        <v>0</v>
      </c>
      <c r="K1011" s="30">
        <v>30250</v>
      </c>
      <c r="L1011" s="30">
        <v>30250</v>
      </c>
      <c r="M1011" s="30">
        <v>30250</v>
      </c>
      <c r="N1011" s="30">
        <v>0</v>
      </c>
      <c r="O1011" s="30">
        <v>0</v>
      </c>
    </row>
    <row r="1012" spans="1:15" x14ac:dyDescent="0.25">
      <c r="A1012" s="10" t="str">
        <f>MID(Tabla1[[#This Row],[Org 2]],1,2)</f>
        <v>09</v>
      </c>
      <c r="B1012" s="28" t="s">
        <v>60</v>
      </c>
      <c r="C1012" s="28" t="s">
        <v>63</v>
      </c>
      <c r="D1012" s="11" t="str">
        <f>VLOOKUP(C1012,Hoja2!B:C,2,FALSE)</f>
        <v>Turismo</v>
      </c>
      <c r="E1012" s="12" t="str">
        <f t="shared" si="36"/>
        <v>2</v>
      </c>
      <c r="F1012" s="12" t="str">
        <f t="shared" si="37"/>
        <v>21</v>
      </c>
      <c r="G1012" s="28" t="s">
        <v>422</v>
      </c>
      <c r="H1012" s="29" t="s">
        <v>423</v>
      </c>
      <c r="I1012" s="30">
        <v>20000</v>
      </c>
      <c r="J1012" s="30">
        <v>0</v>
      </c>
      <c r="K1012" s="30">
        <v>20000</v>
      </c>
      <c r="L1012" s="30">
        <v>6808.19</v>
      </c>
      <c r="M1012" s="30">
        <v>3558.19</v>
      </c>
      <c r="N1012" s="30">
        <v>1158.78</v>
      </c>
      <c r="O1012" s="30">
        <v>1158.78</v>
      </c>
    </row>
    <row r="1013" spans="1:15" x14ac:dyDescent="0.25">
      <c r="A1013" s="10" t="str">
        <f>MID(Tabla1[[#This Row],[Org 2]],1,2)</f>
        <v>09</v>
      </c>
      <c r="B1013" s="28" t="s">
        <v>60</v>
      </c>
      <c r="C1013" s="28" t="s">
        <v>63</v>
      </c>
      <c r="D1013" s="11" t="str">
        <f>VLOOKUP(C1013,Hoja2!B:C,2,FALSE)</f>
        <v>Turismo</v>
      </c>
      <c r="E1013" s="12" t="str">
        <f t="shared" si="36"/>
        <v>2</v>
      </c>
      <c r="F1013" s="12" t="str">
        <f t="shared" si="37"/>
        <v>22</v>
      </c>
      <c r="G1013" s="28" t="s">
        <v>453</v>
      </c>
      <c r="H1013" s="29" t="s">
        <v>454</v>
      </c>
      <c r="I1013" s="30">
        <v>27000</v>
      </c>
      <c r="J1013" s="30">
        <v>0</v>
      </c>
      <c r="K1013" s="30">
        <v>27000</v>
      </c>
      <c r="L1013" s="30">
        <v>27000</v>
      </c>
      <c r="M1013" s="30">
        <v>27000</v>
      </c>
      <c r="N1013" s="30">
        <v>443.17</v>
      </c>
      <c r="O1013" s="30">
        <v>443.17</v>
      </c>
    </row>
    <row r="1014" spans="1:15" x14ac:dyDescent="0.25">
      <c r="A1014" s="10" t="str">
        <f>MID(Tabla1[[#This Row],[Org 2]],1,2)</f>
        <v>09</v>
      </c>
      <c r="B1014" s="28" t="s">
        <v>60</v>
      </c>
      <c r="C1014" s="28" t="s">
        <v>63</v>
      </c>
      <c r="D1014" s="11" t="str">
        <f>VLOOKUP(C1014,Hoja2!B:C,2,FALSE)</f>
        <v>Turismo</v>
      </c>
      <c r="E1014" s="12" t="str">
        <f t="shared" si="36"/>
        <v>2</v>
      </c>
      <c r="F1014" s="12" t="str">
        <f t="shared" si="37"/>
        <v>22</v>
      </c>
      <c r="G1014" s="28" t="s">
        <v>445</v>
      </c>
      <c r="H1014" s="29" t="s">
        <v>446</v>
      </c>
      <c r="I1014" s="30">
        <v>0</v>
      </c>
      <c r="J1014" s="30">
        <v>0</v>
      </c>
      <c r="K1014" s="30">
        <v>0</v>
      </c>
      <c r="L1014" s="30">
        <v>96.8</v>
      </c>
      <c r="M1014" s="30">
        <v>96.8</v>
      </c>
      <c r="N1014" s="30">
        <v>96.8</v>
      </c>
      <c r="O1014" s="30">
        <v>96.8</v>
      </c>
    </row>
    <row r="1015" spans="1:15" x14ac:dyDescent="0.25">
      <c r="A1015" s="10" t="str">
        <f>MID(Tabla1[[#This Row],[Org 2]],1,2)</f>
        <v>09</v>
      </c>
      <c r="B1015" s="28" t="s">
        <v>60</v>
      </c>
      <c r="C1015" s="28" t="s">
        <v>63</v>
      </c>
      <c r="D1015" s="11" t="str">
        <f>VLOOKUP(C1015,Hoja2!B:C,2,FALSE)</f>
        <v>Turismo</v>
      </c>
      <c r="E1015" s="12" t="str">
        <f t="shared" si="36"/>
        <v>2</v>
      </c>
      <c r="F1015" s="12" t="str">
        <f t="shared" si="37"/>
        <v>22</v>
      </c>
      <c r="G1015" s="28" t="s">
        <v>467</v>
      </c>
      <c r="H1015" s="29" t="s">
        <v>468</v>
      </c>
      <c r="I1015" s="30">
        <v>0</v>
      </c>
      <c r="J1015" s="30">
        <v>0</v>
      </c>
      <c r="K1015" s="30">
        <v>0</v>
      </c>
      <c r="L1015" s="30">
        <v>0</v>
      </c>
      <c r="M1015" s="30">
        <v>0</v>
      </c>
      <c r="N1015" s="30">
        <v>0</v>
      </c>
      <c r="O1015" s="30">
        <v>0</v>
      </c>
    </row>
    <row r="1016" spans="1:15" x14ac:dyDescent="0.25">
      <c r="A1016" s="10" t="str">
        <f>MID(Tabla1[[#This Row],[Org 2]],1,2)</f>
        <v>09</v>
      </c>
      <c r="B1016" s="28" t="s">
        <v>60</v>
      </c>
      <c r="C1016" s="28" t="s">
        <v>63</v>
      </c>
      <c r="D1016" s="11" t="str">
        <f>VLOOKUP(C1016,Hoja2!B:C,2,FALSE)</f>
        <v>Turismo</v>
      </c>
      <c r="E1016" s="12" t="str">
        <f t="shared" si="36"/>
        <v>2</v>
      </c>
      <c r="F1016" s="12" t="str">
        <f t="shared" si="37"/>
        <v>22</v>
      </c>
      <c r="G1016" s="28" t="s">
        <v>447</v>
      </c>
      <c r="H1016" s="29" t="s">
        <v>448</v>
      </c>
      <c r="I1016" s="30">
        <v>7000</v>
      </c>
      <c r="J1016" s="30">
        <v>0</v>
      </c>
      <c r="K1016" s="30">
        <v>7000</v>
      </c>
      <c r="L1016" s="30">
        <v>0</v>
      </c>
      <c r="M1016" s="30">
        <v>0</v>
      </c>
      <c r="N1016" s="30">
        <v>0</v>
      </c>
      <c r="O1016" s="30">
        <v>0</v>
      </c>
    </row>
    <row r="1017" spans="1:15" x14ac:dyDescent="0.25">
      <c r="A1017" s="10" t="str">
        <f>MID(Tabla1[[#This Row],[Org 2]],1,2)</f>
        <v>09</v>
      </c>
      <c r="B1017" s="28" t="s">
        <v>60</v>
      </c>
      <c r="C1017" s="28" t="s">
        <v>63</v>
      </c>
      <c r="D1017" s="11" t="str">
        <f>VLOOKUP(C1017,Hoja2!B:C,2,FALSE)</f>
        <v>Turismo</v>
      </c>
      <c r="E1017" s="12" t="str">
        <f t="shared" si="36"/>
        <v>2</v>
      </c>
      <c r="F1017" s="12" t="str">
        <f t="shared" si="37"/>
        <v>22</v>
      </c>
      <c r="G1017" s="28" t="s">
        <v>564</v>
      </c>
      <c r="H1017" s="29" t="s">
        <v>565</v>
      </c>
      <c r="I1017" s="30">
        <v>2000</v>
      </c>
      <c r="J1017" s="30">
        <v>0</v>
      </c>
      <c r="K1017" s="30">
        <v>2000</v>
      </c>
      <c r="L1017" s="30">
        <v>0</v>
      </c>
      <c r="M1017" s="30">
        <v>0</v>
      </c>
      <c r="N1017" s="30">
        <v>0</v>
      </c>
      <c r="O1017" s="30">
        <v>0</v>
      </c>
    </row>
    <row r="1018" spans="1:15" x14ac:dyDescent="0.25">
      <c r="A1018" s="10" t="str">
        <f>MID(Tabla1[[#This Row],[Org 2]],1,2)</f>
        <v>09</v>
      </c>
      <c r="B1018" s="28" t="s">
        <v>60</v>
      </c>
      <c r="C1018" s="28" t="s">
        <v>63</v>
      </c>
      <c r="D1018" s="11" t="str">
        <f>VLOOKUP(C1018,Hoja2!B:C,2,FALSE)</f>
        <v>Turismo</v>
      </c>
      <c r="E1018" s="12" t="str">
        <f t="shared" si="36"/>
        <v>2</v>
      </c>
      <c r="F1018" s="12" t="str">
        <f t="shared" si="37"/>
        <v>22</v>
      </c>
      <c r="G1018" s="28" t="s">
        <v>451</v>
      </c>
      <c r="H1018" s="29" t="s">
        <v>452</v>
      </c>
      <c r="I1018" s="30">
        <v>15000</v>
      </c>
      <c r="J1018" s="30">
        <v>0</v>
      </c>
      <c r="K1018" s="30">
        <v>15000</v>
      </c>
      <c r="L1018" s="30">
        <v>0</v>
      </c>
      <c r="M1018" s="30">
        <v>0</v>
      </c>
      <c r="N1018" s="30">
        <v>0</v>
      </c>
      <c r="O1018" s="30">
        <v>0</v>
      </c>
    </row>
    <row r="1019" spans="1:15" x14ac:dyDescent="0.25">
      <c r="A1019" s="10" t="str">
        <f>MID(Tabla1[[#This Row],[Org 2]],1,2)</f>
        <v>09</v>
      </c>
      <c r="B1019" s="28" t="s">
        <v>60</v>
      </c>
      <c r="C1019" s="28" t="s">
        <v>63</v>
      </c>
      <c r="D1019" s="11" t="str">
        <f>VLOOKUP(C1019,Hoja2!B:C,2,FALSE)</f>
        <v>Turismo</v>
      </c>
      <c r="E1019" s="12" t="str">
        <f t="shared" si="36"/>
        <v>2</v>
      </c>
      <c r="F1019" s="12" t="str">
        <f t="shared" si="37"/>
        <v>22</v>
      </c>
      <c r="G1019" s="28" t="s">
        <v>503</v>
      </c>
      <c r="H1019" s="29" t="s">
        <v>504</v>
      </c>
      <c r="I1019" s="30">
        <v>6000</v>
      </c>
      <c r="J1019" s="30">
        <v>0</v>
      </c>
      <c r="K1019" s="30">
        <v>6000</v>
      </c>
      <c r="L1019" s="30">
        <v>415.59</v>
      </c>
      <c r="M1019" s="30">
        <v>415.59</v>
      </c>
      <c r="N1019" s="30">
        <v>0</v>
      </c>
      <c r="O1019" s="30">
        <v>0</v>
      </c>
    </row>
    <row r="1020" spans="1:15" x14ac:dyDescent="0.25">
      <c r="A1020" s="10" t="str">
        <f>MID(Tabla1[[#This Row],[Org 2]],1,2)</f>
        <v>09</v>
      </c>
      <c r="B1020" s="28" t="s">
        <v>60</v>
      </c>
      <c r="C1020" s="28" t="s">
        <v>63</v>
      </c>
      <c r="D1020" s="11" t="str">
        <f>VLOOKUP(C1020,Hoja2!B:C,2,FALSE)</f>
        <v>Turismo</v>
      </c>
      <c r="E1020" s="12" t="str">
        <f t="shared" si="36"/>
        <v>2</v>
      </c>
      <c r="F1020" s="12" t="str">
        <f t="shared" si="37"/>
        <v>22</v>
      </c>
      <c r="G1020" s="28" t="s">
        <v>566</v>
      </c>
      <c r="H1020" s="29" t="s">
        <v>567</v>
      </c>
      <c r="I1020" s="30">
        <v>15000</v>
      </c>
      <c r="J1020" s="30">
        <v>0</v>
      </c>
      <c r="K1020" s="30">
        <v>15000</v>
      </c>
      <c r="L1020" s="30">
        <v>598.95000000000005</v>
      </c>
      <c r="M1020" s="30">
        <v>598.95000000000005</v>
      </c>
      <c r="N1020" s="30">
        <v>199.65</v>
      </c>
      <c r="O1020" s="30">
        <v>199.65</v>
      </c>
    </row>
    <row r="1021" spans="1:15" x14ac:dyDescent="0.25">
      <c r="A1021" s="10" t="str">
        <f>MID(Tabla1[[#This Row],[Org 2]],1,2)</f>
        <v>09</v>
      </c>
      <c r="B1021" s="28" t="s">
        <v>60</v>
      </c>
      <c r="C1021" s="28" t="s">
        <v>63</v>
      </c>
      <c r="D1021" s="11" t="str">
        <f>VLOOKUP(C1021,Hoja2!B:C,2,FALSE)</f>
        <v>Turismo</v>
      </c>
      <c r="E1021" s="12" t="str">
        <f t="shared" si="36"/>
        <v>2</v>
      </c>
      <c r="F1021" s="12" t="str">
        <f t="shared" si="37"/>
        <v>22</v>
      </c>
      <c r="G1021" s="28" t="s">
        <v>426</v>
      </c>
      <c r="H1021" s="29" t="s">
        <v>427</v>
      </c>
      <c r="I1021" s="30">
        <v>50000</v>
      </c>
      <c r="J1021" s="30">
        <v>0</v>
      </c>
      <c r="K1021" s="30">
        <v>50000</v>
      </c>
      <c r="L1021" s="30">
        <v>34097.800000000003</v>
      </c>
      <c r="M1021" s="30">
        <v>34097.800000000003</v>
      </c>
      <c r="N1021" s="30">
        <v>7175.3</v>
      </c>
      <c r="O1021" s="30">
        <v>7175.3</v>
      </c>
    </row>
    <row r="1022" spans="1:15" x14ac:dyDescent="0.25">
      <c r="A1022" s="10" t="str">
        <f>MID(Tabla1[[#This Row],[Org 2]],1,2)</f>
        <v>09</v>
      </c>
      <c r="B1022" s="28" t="s">
        <v>60</v>
      </c>
      <c r="C1022" s="28" t="s">
        <v>63</v>
      </c>
      <c r="D1022" s="11" t="str">
        <f>VLOOKUP(C1022,Hoja2!B:C,2,FALSE)</f>
        <v>Turismo</v>
      </c>
      <c r="E1022" s="12" t="str">
        <f t="shared" ref="E1022:E1085" si="38">LEFT(G1022,1)</f>
        <v>4</v>
      </c>
      <c r="F1022" s="12" t="str">
        <f t="shared" ref="F1022:F1085" si="39">LEFT(G1022,2)</f>
        <v>44</v>
      </c>
      <c r="G1022" s="28" t="s">
        <v>767</v>
      </c>
      <c r="H1022" s="29" t="s">
        <v>768</v>
      </c>
      <c r="I1022" s="30">
        <v>4883000</v>
      </c>
      <c r="J1022" s="30">
        <v>0</v>
      </c>
      <c r="K1022" s="30">
        <v>4883000</v>
      </c>
      <c r="L1022" s="30">
        <v>0</v>
      </c>
      <c r="M1022" s="30">
        <v>0</v>
      </c>
      <c r="N1022" s="30">
        <v>0</v>
      </c>
      <c r="O1022" s="30">
        <v>0</v>
      </c>
    </row>
    <row r="1023" spans="1:15" x14ac:dyDescent="0.25">
      <c r="A1023" s="10" t="str">
        <f>MID(Tabla1[[#This Row],[Org 2]],1,2)</f>
        <v>10</v>
      </c>
      <c r="B1023" s="28" t="s">
        <v>64</v>
      </c>
      <c r="C1023" s="28" t="s">
        <v>65</v>
      </c>
      <c r="D1023" s="11" t="str">
        <f>VLOOKUP(C1023,Hoja2!B:C,2,FALSE)</f>
        <v>Intervención Social</v>
      </c>
      <c r="E1023" s="12" t="str">
        <f t="shared" si="38"/>
        <v>1</v>
      </c>
      <c r="F1023" s="12" t="str">
        <f t="shared" si="39"/>
        <v>12</v>
      </c>
      <c r="G1023" s="28" t="s">
        <v>414</v>
      </c>
      <c r="H1023" s="29" t="s">
        <v>415</v>
      </c>
      <c r="I1023" s="30">
        <v>168847</v>
      </c>
      <c r="J1023" s="30">
        <v>0</v>
      </c>
      <c r="K1023" s="30">
        <v>168847</v>
      </c>
      <c r="L1023" s="30">
        <v>169299.77</v>
      </c>
      <c r="M1023" s="30">
        <v>169299.77</v>
      </c>
      <c r="N1023" s="30">
        <v>75482.8</v>
      </c>
      <c r="O1023" s="30">
        <v>75482.8</v>
      </c>
    </row>
    <row r="1024" spans="1:15" x14ac:dyDescent="0.25">
      <c r="A1024" s="10" t="str">
        <f>MID(Tabla1[[#This Row],[Org 2]],1,2)</f>
        <v>10</v>
      </c>
      <c r="B1024" s="28" t="s">
        <v>64</v>
      </c>
      <c r="C1024" s="28" t="s">
        <v>65</v>
      </c>
      <c r="D1024" s="11" t="str">
        <f>VLOOKUP(C1024,Hoja2!B:C,2,FALSE)</f>
        <v>Intervención Social</v>
      </c>
      <c r="E1024" s="12" t="str">
        <f t="shared" si="38"/>
        <v>1</v>
      </c>
      <c r="F1024" s="12" t="str">
        <f t="shared" si="39"/>
        <v>12</v>
      </c>
      <c r="G1024" s="28" t="s">
        <v>416</v>
      </c>
      <c r="H1024" s="29" t="s">
        <v>417</v>
      </c>
      <c r="I1024" s="30">
        <v>1172989</v>
      </c>
      <c r="J1024" s="30">
        <v>0</v>
      </c>
      <c r="K1024" s="30">
        <v>1172989</v>
      </c>
      <c r="L1024" s="30">
        <v>1076875</v>
      </c>
      <c r="M1024" s="30">
        <v>1076875</v>
      </c>
      <c r="N1024" s="30">
        <v>506405.39</v>
      </c>
      <c r="O1024" s="30">
        <v>506405.39</v>
      </c>
    </row>
    <row r="1025" spans="1:15" x14ac:dyDescent="0.25">
      <c r="A1025" s="10" t="str">
        <f>MID(Tabla1[[#This Row],[Org 2]],1,2)</f>
        <v>10</v>
      </c>
      <c r="B1025" s="28" t="s">
        <v>64</v>
      </c>
      <c r="C1025" s="28" t="s">
        <v>65</v>
      </c>
      <c r="D1025" s="11" t="str">
        <f>VLOOKUP(C1025,Hoja2!B:C,2,FALSE)</f>
        <v>Intervención Social</v>
      </c>
      <c r="E1025" s="12" t="str">
        <f t="shared" si="38"/>
        <v>1</v>
      </c>
      <c r="F1025" s="12" t="str">
        <f t="shared" si="39"/>
        <v>12</v>
      </c>
      <c r="G1025" s="28" t="s">
        <v>384</v>
      </c>
      <c r="H1025" s="29" t="s">
        <v>385</v>
      </c>
      <c r="I1025" s="30">
        <v>34115</v>
      </c>
      <c r="J1025" s="30">
        <v>0</v>
      </c>
      <c r="K1025" s="30">
        <v>34115</v>
      </c>
      <c r="L1025" s="30">
        <v>22743</v>
      </c>
      <c r="M1025" s="30">
        <v>22743</v>
      </c>
      <c r="N1025" s="30">
        <v>11482.74</v>
      </c>
      <c r="O1025" s="30">
        <v>11482.74</v>
      </c>
    </row>
    <row r="1026" spans="1:15" x14ac:dyDescent="0.25">
      <c r="A1026" s="10" t="str">
        <f>MID(Tabla1[[#This Row],[Org 2]],1,2)</f>
        <v>10</v>
      </c>
      <c r="B1026" s="28" t="s">
        <v>64</v>
      </c>
      <c r="C1026" s="28" t="s">
        <v>65</v>
      </c>
      <c r="D1026" s="11" t="str">
        <f>VLOOKUP(C1026,Hoja2!B:C,2,FALSE)</f>
        <v>Intervención Social</v>
      </c>
      <c r="E1026" s="12" t="str">
        <f t="shared" si="38"/>
        <v>1</v>
      </c>
      <c r="F1026" s="12" t="str">
        <f t="shared" si="39"/>
        <v>12</v>
      </c>
      <c r="G1026" s="28" t="s">
        <v>418</v>
      </c>
      <c r="H1026" s="29" t="s">
        <v>419</v>
      </c>
      <c r="I1026" s="30">
        <v>192775</v>
      </c>
      <c r="J1026" s="30">
        <v>0</v>
      </c>
      <c r="K1026" s="30">
        <v>192775</v>
      </c>
      <c r="L1026" s="30">
        <v>134000</v>
      </c>
      <c r="M1026" s="30">
        <v>134000</v>
      </c>
      <c r="N1026" s="30">
        <v>60983.08</v>
      </c>
      <c r="O1026" s="30">
        <v>60983.08</v>
      </c>
    </row>
    <row r="1027" spans="1:15" x14ac:dyDescent="0.25">
      <c r="A1027" s="10" t="str">
        <f>MID(Tabla1[[#This Row],[Org 2]],1,2)</f>
        <v>10</v>
      </c>
      <c r="B1027" s="28" t="s">
        <v>64</v>
      </c>
      <c r="C1027" s="28" t="s">
        <v>65</v>
      </c>
      <c r="D1027" s="11" t="str">
        <f>VLOOKUP(C1027,Hoja2!B:C,2,FALSE)</f>
        <v>Intervención Social</v>
      </c>
      <c r="E1027" s="12" t="str">
        <f t="shared" si="38"/>
        <v>1</v>
      </c>
      <c r="F1027" s="12" t="str">
        <f t="shared" si="39"/>
        <v>12</v>
      </c>
      <c r="G1027" s="28" t="s">
        <v>386</v>
      </c>
      <c r="H1027" s="29" t="s">
        <v>387</v>
      </c>
      <c r="I1027" s="30">
        <v>190268</v>
      </c>
      <c r="J1027" s="30">
        <v>0</v>
      </c>
      <c r="K1027" s="30">
        <v>190268</v>
      </c>
      <c r="L1027" s="30">
        <v>183415</v>
      </c>
      <c r="M1027" s="30">
        <v>183415</v>
      </c>
      <c r="N1027" s="30">
        <v>90177.84</v>
      </c>
      <c r="O1027" s="30">
        <v>90177.84</v>
      </c>
    </row>
    <row r="1028" spans="1:15" x14ac:dyDescent="0.25">
      <c r="A1028" s="10" t="str">
        <f>MID(Tabla1[[#This Row],[Org 2]],1,2)</f>
        <v>10</v>
      </c>
      <c r="B1028" s="28" t="s">
        <v>64</v>
      </c>
      <c r="C1028" s="28" t="s">
        <v>65</v>
      </c>
      <c r="D1028" s="11" t="str">
        <f>VLOOKUP(C1028,Hoja2!B:C,2,FALSE)</f>
        <v>Intervención Social</v>
      </c>
      <c r="E1028" s="12" t="str">
        <f t="shared" si="38"/>
        <v>1</v>
      </c>
      <c r="F1028" s="12" t="str">
        <f t="shared" si="39"/>
        <v>12</v>
      </c>
      <c r="G1028" s="28" t="s">
        <v>388</v>
      </c>
      <c r="H1028" s="29" t="s">
        <v>389</v>
      </c>
      <c r="I1028" s="30">
        <v>781987</v>
      </c>
      <c r="J1028" s="30">
        <v>0</v>
      </c>
      <c r="K1028" s="30">
        <v>781987</v>
      </c>
      <c r="L1028" s="30">
        <v>685840.58</v>
      </c>
      <c r="M1028" s="30">
        <v>685840.58</v>
      </c>
      <c r="N1028" s="30">
        <v>325627</v>
      </c>
      <c r="O1028" s="30">
        <v>325627</v>
      </c>
    </row>
    <row r="1029" spans="1:15" x14ac:dyDescent="0.25">
      <c r="A1029" s="10" t="str">
        <f>MID(Tabla1[[#This Row],[Org 2]],1,2)</f>
        <v>10</v>
      </c>
      <c r="B1029" s="28" t="s">
        <v>64</v>
      </c>
      <c r="C1029" s="28" t="s">
        <v>65</v>
      </c>
      <c r="D1029" s="11" t="str">
        <f>VLOOKUP(C1029,Hoja2!B:C,2,FALSE)</f>
        <v>Intervención Social</v>
      </c>
      <c r="E1029" s="12" t="str">
        <f t="shared" si="38"/>
        <v>1</v>
      </c>
      <c r="F1029" s="12" t="str">
        <f t="shared" si="39"/>
        <v>12</v>
      </c>
      <c r="G1029" s="28" t="s">
        <v>390</v>
      </c>
      <c r="H1029" s="29" t="s">
        <v>391</v>
      </c>
      <c r="I1029" s="30">
        <v>1938397</v>
      </c>
      <c r="J1029" s="30">
        <v>-10000</v>
      </c>
      <c r="K1029" s="30">
        <v>1928397</v>
      </c>
      <c r="L1029" s="30">
        <v>1701344</v>
      </c>
      <c r="M1029" s="30">
        <v>1701344</v>
      </c>
      <c r="N1029" s="30">
        <v>877265.25</v>
      </c>
      <c r="O1029" s="30">
        <v>877265.25</v>
      </c>
    </row>
    <row r="1030" spans="1:15" x14ac:dyDescent="0.25">
      <c r="A1030" s="10" t="str">
        <f>MID(Tabla1[[#This Row],[Org 2]],1,2)</f>
        <v>10</v>
      </c>
      <c r="B1030" s="28" t="s">
        <v>64</v>
      </c>
      <c r="C1030" s="28" t="s">
        <v>65</v>
      </c>
      <c r="D1030" s="11" t="str">
        <f>VLOOKUP(C1030,Hoja2!B:C,2,FALSE)</f>
        <v>Intervención Social</v>
      </c>
      <c r="E1030" s="12" t="str">
        <f t="shared" si="38"/>
        <v>1</v>
      </c>
      <c r="F1030" s="12" t="str">
        <f t="shared" si="39"/>
        <v>12</v>
      </c>
      <c r="G1030" s="28" t="s">
        <v>392</v>
      </c>
      <c r="H1030" s="29" t="s">
        <v>393</v>
      </c>
      <c r="I1030" s="30">
        <v>89562</v>
      </c>
      <c r="J1030" s="30">
        <v>0</v>
      </c>
      <c r="K1030" s="30">
        <v>89562</v>
      </c>
      <c r="L1030" s="30">
        <v>92373.5</v>
      </c>
      <c r="M1030" s="30">
        <v>92373.5</v>
      </c>
      <c r="N1030" s="30">
        <v>48652.22</v>
      </c>
      <c r="O1030" s="30">
        <v>48652.22</v>
      </c>
    </row>
    <row r="1031" spans="1:15" x14ac:dyDescent="0.25">
      <c r="A1031" s="10" t="str">
        <f>MID(Tabla1[[#This Row],[Org 2]],1,2)</f>
        <v>10</v>
      </c>
      <c r="B1031" s="28" t="s">
        <v>64</v>
      </c>
      <c r="C1031" s="28" t="s">
        <v>65</v>
      </c>
      <c r="D1031" s="11" t="str">
        <f>VLOOKUP(C1031,Hoja2!B:C,2,FALSE)</f>
        <v>Intervención Social</v>
      </c>
      <c r="E1031" s="12" t="str">
        <f t="shared" si="38"/>
        <v>1</v>
      </c>
      <c r="F1031" s="12" t="str">
        <f t="shared" si="39"/>
        <v>13</v>
      </c>
      <c r="G1031" s="28" t="s">
        <v>430</v>
      </c>
      <c r="H1031" s="29" t="s">
        <v>381</v>
      </c>
      <c r="I1031" s="30">
        <v>169855</v>
      </c>
      <c r="J1031" s="30">
        <v>0</v>
      </c>
      <c r="K1031" s="30">
        <v>169855</v>
      </c>
      <c r="L1031" s="30">
        <v>100288</v>
      </c>
      <c r="M1031" s="30">
        <v>100288</v>
      </c>
      <c r="N1031" s="30">
        <v>79755.13</v>
      </c>
      <c r="O1031" s="30">
        <v>79755.13</v>
      </c>
    </row>
    <row r="1032" spans="1:15" x14ac:dyDescent="0.25">
      <c r="A1032" s="10" t="str">
        <f>MID(Tabla1[[#This Row],[Org 2]],1,2)</f>
        <v>10</v>
      </c>
      <c r="B1032" s="28" t="s">
        <v>64</v>
      </c>
      <c r="C1032" s="28" t="s">
        <v>65</v>
      </c>
      <c r="D1032" s="11" t="str">
        <f>VLOOKUP(C1032,Hoja2!B:C,2,FALSE)</f>
        <v>Intervención Social</v>
      </c>
      <c r="E1032" s="12" t="str">
        <f t="shared" si="38"/>
        <v>1</v>
      </c>
      <c r="F1032" s="12" t="str">
        <f t="shared" si="39"/>
        <v>13</v>
      </c>
      <c r="G1032" s="28" t="s">
        <v>433</v>
      </c>
      <c r="H1032" s="29" t="s">
        <v>434</v>
      </c>
      <c r="I1032" s="30">
        <v>137689</v>
      </c>
      <c r="J1032" s="30">
        <v>50000</v>
      </c>
      <c r="K1032" s="30">
        <v>187689</v>
      </c>
      <c r="L1032" s="30">
        <v>130875.8</v>
      </c>
      <c r="M1032" s="30">
        <v>130875.8</v>
      </c>
      <c r="N1032" s="30">
        <v>94760.83</v>
      </c>
      <c r="O1032" s="30">
        <v>94760.83</v>
      </c>
    </row>
    <row r="1033" spans="1:15" x14ac:dyDescent="0.25">
      <c r="A1033" s="10" t="str">
        <f>MID(Tabla1[[#This Row],[Org 2]],1,2)</f>
        <v>10</v>
      </c>
      <c r="B1033" s="28" t="s">
        <v>64</v>
      </c>
      <c r="C1033" s="28" t="s">
        <v>65</v>
      </c>
      <c r="D1033" s="11" t="str">
        <f>VLOOKUP(C1033,Hoja2!B:C,2,FALSE)</f>
        <v>Intervención Social</v>
      </c>
      <c r="E1033" s="12" t="str">
        <f t="shared" si="38"/>
        <v>1</v>
      </c>
      <c r="F1033" s="12" t="str">
        <f t="shared" si="39"/>
        <v>13</v>
      </c>
      <c r="G1033" s="28" t="s">
        <v>455</v>
      </c>
      <c r="H1033" s="29" t="s">
        <v>456</v>
      </c>
      <c r="I1033" s="30">
        <v>30000</v>
      </c>
      <c r="J1033" s="30">
        <v>0</v>
      </c>
      <c r="K1033" s="30">
        <v>30000</v>
      </c>
      <c r="L1033" s="30">
        <v>193874.93</v>
      </c>
      <c r="M1033" s="30">
        <v>193874.93</v>
      </c>
      <c r="N1033" s="30">
        <v>107659.9</v>
      </c>
      <c r="O1033" s="30">
        <v>107659.9</v>
      </c>
    </row>
    <row r="1034" spans="1:15" x14ac:dyDescent="0.25">
      <c r="A1034" s="10" t="str">
        <f>MID(Tabla1[[#This Row],[Org 2]],1,2)</f>
        <v>10</v>
      </c>
      <c r="B1034" s="28" t="s">
        <v>64</v>
      </c>
      <c r="C1034" s="28" t="s">
        <v>65</v>
      </c>
      <c r="D1034" s="11" t="str">
        <f>VLOOKUP(C1034,Hoja2!B:C,2,FALSE)</f>
        <v>Intervención Social</v>
      </c>
      <c r="E1034" s="12" t="str">
        <f t="shared" si="38"/>
        <v>1</v>
      </c>
      <c r="F1034" s="12" t="str">
        <f t="shared" si="39"/>
        <v>14</v>
      </c>
      <c r="G1034" s="28" t="s">
        <v>587</v>
      </c>
      <c r="H1034" s="29" t="s">
        <v>588</v>
      </c>
      <c r="I1034" s="30">
        <v>494500</v>
      </c>
      <c r="J1034" s="30">
        <v>900000</v>
      </c>
      <c r="K1034" s="30">
        <v>1394500</v>
      </c>
      <c r="L1034" s="30">
        <v>1027991.13</v>
      </c>
      <c r="M1034" s="30">
        <v>1027991.13</v>
      </c>
      <c r="N1034" s="30">
        <v>811824.39</v>
      </c>
      <c r="O1034" s="30">
        <v>811824.39</v>
      </c>
    </row>
    <row r="1035" spans="1:15" x14ac:dyDescent="0.25">
      <c r="A1035" s="10" t="str">
        <f>MID(Tabla1[[#This Row],[Org 2]],1,2)</f>
        <v>10</v>
      </c>
      <c r="B1035" s="28" t="s">
        <v>64</v>
      </c>
      <c r="C1035" s="28" t="s">
        <v>65</v>
      </c>
      <c r="D1035" s="11" t="str">
        <f>VLOOKUP(C1035,Hoja2!B:C,2,FALSE)</f>
        <v>Intervención Social</v>
      </c>
      <c r="E1035" s="12" t="str">
        <f t="shared" si="38"/>
        <v>2</v>
      </c>
      <c r="F1035" s="12" t="str">
        <f t="shared" si="39"/>
        <v>21</v>
      </c>
      <c r="G1035" s="28" t="s">
        <v>499</v>
      </c>
      <c r="H1035" s="29" t="s">
        <v>500</v>
      </c>
      <c r="I1035" s="30">
        <v>35620</v>
      </c>
      <c r="J1035" s="30">
        <v>0</v>
      </c>
      <c r="K1035" s="30">
        <v>35620</v>
      </c>
      <c r="L1035" s="30">
        <v>44236.56</v>
      </c>
      <c r="M1035" s="30">
        <v>7383.59</v>
      </c>
      <c r="N1035" s="30">
        <v>6935.27</v>
      </c>
      <c r="O1035" s="30">
        <v>6870.76</v>
      </c>
    </row>
    <row r="1036" spans="1:15" x14ac:dyDescent="0.25">
      <c r="A1036" s="10" t="str">
        <f>MID(Tabla1[[#This Row],[Org 2]],1,2)</f>
        <v>10</v>
      </c>
      <c r="B1036" s="28" t="s">
        <v>64</v>
      </c>
      <c r="C1036" s="28" t="s">
        <v>65</v>
      </c>
      <c r="D1036" s="11" t="str">
        <f>VLOOKUP(C1036,Hoja2!B:C,2,FALSE)</f>
        <v>Intervención Social</v>
      </c>
      <c r="E1036" s="12" t="str">
        <f t="shared" si="38"/>
        <v>2</v>
      </c>
      <c r="F1036" s="12" t="str">
        <f t="shared" si="39"/>
        <v>21</v>
      </c>
      <c r="G1036" s="28" t="s">
        <v>422</v>
      </c>
      <c r="H1036" s="29" t="s">
        <v>423</v>
      </c>
      <c r="I1036" s="30">
        <v>42470</v>
      </c>
      <c r="J1036" s="30">
        <v>0</v>
      </c>
      <c r="K1036" s="30">
        <v>42470</v>
      </c>
      <c r="L1036" s="30">
        <v>43113.17</v>
      </c>
      <c r="M1036" s="30">
        <v>43113.17</v>
      </c>
      <c r="N1036" s="30">
        <v>10832.54</v>
      </c>
      <c r="O1036" s="30">
        <v>10832.54</v>
      </c>
    </row>
    <row r="1037" spans="1:15" x14ac:dyDescent="0.25">
      <c r="A1037" s="10" t="str">
        <f>MID(Tabla1[[#This Row],[Org 2]],1,2)</f>
        <v>10</v>
      </c>
      <c r="B1037" s="28" t="s">
        <v>64</v>
      </c>
      <c r="C1037" s="28" t="s">
        <v>65</v>
      </c>
      <c r="D1037" s="11" t="str">
        <f>VLOOKUP(C1037,Hoja2!B:C,2,FALSE)</f>
        <v>Intervención Social</v>
      </c>
      <c r="E1037" s="12" t="str">
        <f t="shared" si="38"/>
        <v>2</v>
      </c>
      <c r="F1037" s="12" t="str">
        <f t="shared" si="39"/>
        <v>21</v>
      </c>
      <c r="G1037" s="28" t="s">
        <v>711</v>
      </c>
      <c r="H1037" s="29" t="s">
        <v>576</v>
      </c>
      <c r="I1037" s="30">
        <v>100</v>
      </c>
      <c r="J1037" s="30">
        <v>0</v>
      </c>
      <c r="K1037" s="30">
        <v>100</v>
      </c>
      <c r="L1037" s="30">
        <v>0</v>
      </c>
      <c r="M1037" s="30">
        <v>0</v>
      </c>
      <c r="N1037" s="30">
        <v>0</v>
      </c>
      <c r="O1037" s="30">
        <v>0</v>
      </c>
    </row>
    <row r="1038" spans="1:15" x14ac:dyDescent="0.25">
      <c r="A1038" s="10" t="str">
        <f>MID(Tabla1[[#This Row],[Org 2]],1,2)</f>
        <v>10</v>
      </c>
      <c r="B1038" s="28" t="s">
        <v>64</v>
      </c>
      <c r="C1038" s="28" t="s">
        <v>65</v>
      </c>
      <c r="D1038" s="11" t="str">
        <f>VLOOKUP(C1038,Hoja2!B:C,2,FALSE)</f>
        <v>Intervención Social</v>
      </c>
      <c r="E1038" s="12" t="str">
        <f t="shared" si="38"/>
        <v>2</v>
      </c>
      <c r="F1038" s="12" t="str">
        <f t="shared" si="39"/>
        <v>22</v>
      </c>
      <c r="G1038" s="28" t="s">
        <v>396</v>
      </c>
      <c r="H1038" s="29" t="s">
        <v>397</v>
      </c>
      <c r="I1038" s="30">
        <v>0</v>
      </c>
      <c r="J1038" s="30">
        <v>0</v>
      </c>
      <c r="K1038" s="30">
        <v>0</v>
      </c>
      <c r="L1038" s="30">
        <v>0</v>
      </c>
      <c r="M1038" s="30">
        <v>0</v>
      </c>
      <c r="N1038" s="30">
        <v>0</v>
      </c>
      <c r="O1038" s="30">
        <v>0</v>
      </c>
    </row>
    <row r="1039" spans="1:15" x14ac:dyDescent="0.25">
      <c r="A1039" s="10" t="str">
        <f>MID(Tabla1[[#This Row],[Org 2]],1,2)</f>
        <v>10</v>
      </c>
      <c r="B1039" s="28" t="s">
        <v>64</v>
      </c>
      <c r="C1039" s="28" t="s">
        <v>65</v>
      </c>
      <c r="D1039" s="11" t="str">
        <f>VLOOKUP(C1039,Hoja2!B:C,2,FALSE)</f>
        <v>Intervención Social</v>
      </c>
      <c r="E1039" s="12" t="str">
        <f t="shared" si="38"/>
        <v>2</v>
      </c>
      <c r="F1039" s="12" t="str">
        <f t="shared" si="39"/>
        <v>22</v>
      </c>
      <c r="G1039" s="28" t="s">
        <v>453</v>
      </c>
      <c r="H1039" s="29" t="s">
        <v>454</v>
      </c>
      <c r="I1039" s="30">
        <v>50000</v>
      </c>
      <c r="J1039" s="30">
        <v>0</v>
      </c>
      <c r="K1039" s="30">
        <v>50000</v>
      </c>
      <c r="L1039" s="30">
        <v>50000</v>
      </c>
      <c r="M1039" s="30">
        <v>50000</v>
      </c>
      <c r="N1039" s="30">
        <v>14587.19</v>
      </c>
      <c r="O1039" s="30">
        <v>14587.19</v>
      </c>
    </row>
    <row r="1040" spans="1:15" x14ac:dyDescent="0.25">
      <c r="A1040" s="10" t="str">
        <f>MID(Tabla1[[#This Row],[Org 2]],1,2)</f>
        <v>10</v>
      </c>
      <c r="B1040" s="28" t="s">
        <v>64</v>
      </c>
      <c r="C1040" s="28" t="s">
        <v>65</v>
      </c>
      <c r="D1040" s="11" t="str">
        <f>VLOOKUP(C1040,Hoja2!B:C,2,FALSE)</f>
        <v>Intervención Social</v>
      </c>
      <c r="E1040" s="12" t="str">
        <f t="shared" si="38"/>
        <v>2</v>
      </c>
      <c r="F1040" s="12" t="str">
        <f t="shared" si="39"/>
        <v>22</v>
      </c>
      <c r="G1040" s="28" t="s">
        <v>501</v>
      </c>
      <c r="H1040" s="29" t="s">
        <v>502</v>
      </c>
      <c r="I1040" s="30">
        <v>60000</v>
      </c>
      <c r="J1040" s="30">
        <v>0</v>
      </c>
      <c r="K1040" s="30">
        <v>60000</v>
      </c>
      <c r="L1040" s="30">
        <v>36000</v>
      </c>
      <c r="M1040" s="30">
        <v>36000</v>
      </c>
      <c r="N1040" s="30">
        <v>24516.82</v>
      </c>
      <c r="O1040" s="30">
        <v>24516.82</v>
      </c>
    </row>
    <row r="1041" spans="1:15" x14ac:dyDescent="0.25">
      <c r="A1041" s="10" t="str">
        <f>MID(Tabla1[[#This Row],[Org 2]],1,2)</f>
        <v>10</v>
      </c>
      <c r="B1041" s="28" t="s">
        <v>64</v>
      </c>
      <c r="C1041" s="28" t="s">
        <v>65</v>
      </c>
      <c r="D1041" s="11" t="str">
        <f>VLOOKUP(C1041,Hoja2!B:C,2,FALSE)</f>
        <v>Intervención Social</v>
      </c>
      <c r="E1041" s="12" t="str">
        <f t="shared" si="38"/>
        <v>2</v>
      </c>
      <c r="F1041" s="12" t="str">
        <f t="shared" si="39"/>
        <v>22</v>
      </c>
      <c r="G1041" s="28" t="s">
        <v>441</v>
      </c>
      <c r="H1041" s="29" t="s">
        <v>442</v>
      </c>
      <c r="I1041" s="30">
        <v>2400</v>
      </c>
      <c r="J1041" s="30">
        <v>0</v>
      </c>
      <c r="K1041" s="30">
        <v>2400</v>
      </c>
      <c r="L1041" s="30">
        <v>0</v>
      </c>
      <c r="M1041" s="30">
        <v>0</v>
      </c>
      <c r="N1041" s="30">
        <v>0</v>
      </c>
      <c r="O1041" s="30">
        <v>0</v>
      </c>
    </row>
    <row r="1042" spans="1:15" x14ac:dyDescent="0.25">
      <c r="A1042" s="10" t="str">
        <f>MID(Tabla1[[#This Row],[Org 2]],1,2)</f>
        <v>10</v>
      </c>
      <c r="B1042" s="28" t="s">
        <v>64</v>
      </c>
      <c r="C1042" s="28" t="s">
        <v>65</v>
      </c>
      <c r="D1042" s="11" t="str">
        <f>VLOOKUP(C1042,Hoja2!B:C,2,FALSE)</f>
        <v>Intervención Social</v>
      </c>
      <c r="E1042" s="12" t="str">
        <f t="shared" si="38"/>
        <v>2</v>
      </c>
      <c r="F1042" s="12" t="str">
        <f t="shared" si="39"/>
        <v>22</v>
      </c>
      <c r="G1042" s="28" t="s">
        <v>585</v>
      </c>
      <c r="H1042" s="29" t="s">
        <v>586</v>
      </c>
      <c r="I1042" s="30">
        <v>300</v>
      </c>
      <c r="J1042" s="30">
        <v>0</v>
      </c>
      <c r="K1042" s="30">
        <v>300</v>
      </c>
      <c r="L1042" s="30">
        <v>0</v>
      </c>
      <c r="M1042" s="30">
        <v>0</v>
      </c>
      <c r="N1042" s="30">
        <v>0</v>
      </c>
      <c r="O1042" s="30">
        <v>0</v>
      </c>
    </row>
    <row r="1043" spans="1:15" x14ac:dyDescent="0.25">
      <c r="A1043" s="10" t="str">
        <f>MID(Tabla1[[#This Row],[Org 2]],1,2)</f>
        <v>10</v>
      </c>
      <c r="B1043" s="28" t="s">
        <v>64</v>
      </c>
      <c r="C1043" s="28" t="s">
        <v>65</v>
      </c>
      <c r="D1043" s="11" t="str">
        <f>VLOOKUP(C1043,Hoja2!B:C,2,FALSE)</f>
        <v>Intervención Social</v>
      </c>
      <c r="E1043" s="12" t="str">
        <f t="shared" si="38"/>
        <v>2</v>
      </c>
      <c r="F1043" s="12" t="str">
        <f t="shared" si="39"/>
        <v>22</v>
      </c>
      <c r="G1043" s="28" t="s">
        <v>445</v>
      </c>
      <c r="H1043" s="29" t="s">
        <v>446</v>
      </c>
      <c r="I1043" s="30">
        <v>8100</v>
      </c>
      <c r="J1043" s="30">
        <v>0</v>
      </c>
      <c r="K1043" s="30">
        <v>8100</v>
      </c>
      <c r="L1043" s="30">
        <v>95.15</v>
      </c>
      <c r="M1043" s="30">
        <v>95.15</v>
      </c>
      <c r="N1043" s="30">
        <v>95.15</v>
      </c>
      <c r="O1043" s="30">
        <v>0</v>
      </c>
    </row>
    <row r="1044" spans="1:15" x14ac:dyDescent="0.25">
      <c r="A1044" s="10" t="str">
        <f>MID(Tabla1[[#This Row],[Org 2]],1,2)</f>
        <v>10</v>
      </c>
      <c r="B1044" s="28" t="s">
        <v>64</v>
      </c>
      <c r="C1044" s="28" t="s">
        <v>65</v>
      </c>
      <c r="D1044" s="11" t="str">
        <f>VLOOKUP(C1044,Hoja2!B:C,2,FALSE)</f>
        <v>Intervención Social</v>
      </c>
      <c r="E1044" s="12" t="str">
        <f t="shared" si="38"/>
        <v>2</v>
      </c>
      <c r="F1044" s="12" t="str">
        <f t="shared" si="39"/>
        <v>22</v>
      </c>
      <c r="G1044" s="28" t="s">
        <v>398</v>
      </c>
      <c r="H1044" s="29" t="s">
        <v>399</v>
      </c>
      <c r="I1044" s="30">
        <v>500</v>
      </c>
      <c r="J1044" s="30">
        <v>0</v>
      </c>
      <c r="K1044" s="30">
        <v>500</v>
      </c>
      <c r="L1044" s="30">
        <v>0</v>
      </c>
      <c r="M1044" s="30">
        <v>0</v>
      </c>
      <c r="N1044" s="30">
        <v>0</v>
      </c>
      <c r="O1044" s="30">
        <v>0</v>
      </c>
    </row>
    <row r="1045" spans="1:15" x14ac:dyDescent="0.25">
      <c r="A1045" s="10" t="str">
        <f>MID(Tabla1[[#This Row],[Org 2]],1,2)</f>
        <v>10</v>
      </c>
      <c r="B1045" s="28" t="s">
        <v>64</v>
      </c>
      <c r="C1045" s="28" t="s">
        <v>65</v>
      </c>
      <c r="D1045" s="11" t="str">
        <f>VLOOKUP(C1045,Hoja2!B:C,2,FALSE)</f>
        <v>Intervención Social</v>
      </c>
      <c r="E1045" s="12" t="str">
        <f t="shared" si="38"/>
        <v>2</v>
      </c>
      <c r="F1045" s="12" t="str">
        <f t="shared" si="39"/>
        <v>22</v>
      </c>
      <c r="G1045" s="28" t="s">
        <v>447</v>
      </c>
      <c r="H1045" s="29" t="s">
        <v>448</v>
      </c>
      <c r="I1045" s="30">
        <v>200</v>
      </c>
      <c r="J1045" s="30">
        <v>0</v>
      </c>
      <c r="K1045" s="30">
        <v>200</v>
      </c>
      <c r="L1045" s="30">
        <v>0</v>
      </c>
      <c r="M1045" s="30">
        <v>0</v>
      </c>
      <c r="N1045" s="30">
        <v>0</v>
      </c>
      <c r="O1045" s="30">
        <v>0</v>
      </c>
    </row>
    <row r="1046" spans="1:15" x14ac:dyDescent="0.25">
      <c r="A1046" s="10" t="str">
        <f>MID(Tabla1[[#This Row],[Org 2]],1,2)</f>
        <v>10</v>
      </c>
      <c r="B1046" s="28" t="s">
        <v>64</v>
      </c>
      <c r="C1046" s="28" t="s">
        <v>65</v>
      </c>
      <c r="D1046" s="11" t="str">
        <f>VLOOKUP(C1046,Hoja2!B:C,2,FALSE)</f>
        <v>Intervención Social</v>
      </c>
      <c r="E1046" s="12" t="str">
        <f t="shared" si="38"/>
        <v>2</v>
      </c>
      <c r="F1046" s="12" t="str">
        <f t="shared" si="39"/>
        <v>22</v>
      </c>
      <c r="G1046" s="28" t="s">
        <v>449</v>
      </c>
      <c r="H1046" s="29" t="s">
        <v>450</v>
      </c>
      <c r="I1046" s="30">
        <v>0</v>
      </c>
      <c r="J1046" s="30">
        <v>0</v>
      </c>
      <c r="K1046" s="30">
        <v>0</v>
      </c>
      <c r="L1046" s="30">
        <v>7260</v>
      </c>
      <c r="M1046" s="30">
        <v>7260</v>
      </c>
      <c r="N1046" s="30">
        <v>7260</v>
      </c>
      <c r="O1046" s="30">
        <v>7260</v>
      </c>
    </row>
    <row r="1047" spans="1:15" x14ac:dyDescent="0.25">
      <c r="A1047" s="10" t="str">
        <f>MID(Tabla1[[#This Row],[Org 2]],1,2)</f>
        <v>10</v>
      </c>
      <c r="B1047" s="28" t="s">
        <v>64</v>
      </c>
      <c r="C1047" s="28" t="s">
        <v>65</v>
      </c>
      <c r="D1047" s="11" t="str">
        <f>VLOOKUP(C1047,Hoja2!B:C,2,FALSE)</f>
        <v>Intervención Social</v>
      </c>
      <c r="E1047" s="12" t="str">
        <f t="shared" si="38"/>
        <v>2</v>
      </c>
      <c r="F1047" s="12" t="str">
        <f t="shared" si="39"/>
        <v>22</v>
      </c>
      <c r="G1047" s="28" t="s">
        <v>451</v>
      </c>
      <c r="H1047" s="29" t="s">
        <v>452</v>
      </c>
      <c r="I1047" s="30">
        <v>33000</v>
      </c>
      <c r="J1047" s="30">
        <v>0</v>
      </c>
      <c r="K1047" s="30">
        <v>33000</v>
      </c>
      <c r="L1047" s="30">
        <v>20493.16</v>
      </c>
      <c r="M1047" s="30">
        <v>20493.16</v>
      </c>
      <c r="N1047" s="30">
        <v>5180.05</v>
      </c>
      <c r="O1047" s="30">
        <v>4679.21</v>
      </c>
    </row>
    <row r="1048" spans="1:15" x14ac:dyDescent="0.25">
      <c r="A1048" s="10" t="str">
        <f>MID(Tabla1[[#This Row],[Org 2]],1,2)</f>
        <v>10</v>
      </c>
      <c r="B1048" s="28" t="s">
        <v>64</v>
      </c>
      <c r="C1048" s="28" t="s">
        <v>65</v>
      </c>
      <c r="D1048" s="11" t="str">
        <f>VLOOKUP(C1048,Hoja2!B:C,2,FALSE)</f>
        <v>Intervención Social</v>
      </c>
      <c r="E1048" s="12" t="str">
        <f t="shared" si="38"/>
        <v>2</v>
      </c>
      <c r="F1048" s="12" t="str">
        <f t="shared" si="39"/>
        <v>22</v>
      </c>
      <c r="G1048" s="28" t="s">
        <v>503</v>
      </c>
      <c r="H1048" s="29" t="s">
        <v>504</v>
      </c>
      <c r="I1048" s="30">
        <v>73510</v>
      </c>
      <c r="J1048" s="30">
        <v>0</v>
      </c>
      <c r="K1048" s="30">
        <v>73510</v>
      </c>
      <c r="L1048" s="30">
        <v>71119.44</v>
      </c>
      <c r="M1048" s="30">
        <v>71119.44</v>
      </c>
      <c r="N1048" s="30">
        <v>28204.06</v>
      </c>
      <c r="O1048" s="30">
        <v>28204.06</v>
      </c>
    </row>
    <row r="1049" spans="1:15" x14ac:dyDescent="0.25">
      <c r="A1049" s="10" t="str">
        <f>MID(Tabla1[[#This Row],[Org 2]],1,2)</f>
        <v>10</v>
      </c>
      <c r="B1049" s="28" t="s">
        <v>64</v>
      </c>
      <c r="C1049" s="28" t="s">
        <v>65</v>
      </c>
      <c r="D1049" s="11" t="str">
        <f>VLOOKUP(C1049,Hoja2!B:C,2,FALSE)</f>
        <v>Intervención Social</v>
      </c>
      <c r="E1049" s="12" t="str">
        <f t="shared" si="38"/>
        <v>2</v>
      </c>
      <c r="F1049" s="12" t="str">
        <f t="shared" si="39"/>
        <v>22</v>
      </c>
      <c r="G1049" s="28" t="s">
        <v>459</v>
      </c>
      <c r="H1049" s="29" t="s">
        <v>460</v>
      </c>
      <c r="I1049" s="30">
        <v>108000</v>
      </c>
      <c r="J1049" s="30">
        <v>0</v>
      </c>
      <c r="K1049" s="30">
        <v>108000</v>
      </c>
      <c r="L1049" s="30">
        <v>6050</v>
      </c>
      <c r="M1049" s="30">
        <v>6050</v>
      </c>
      <c r="N1049" s="30">
        <v>0</v>
      </c>
      <c r="O1049" s="30">
        <v>0</v>
      </c>
    </row>
    <row r="1050" spans="1:15" x14ac:dyDescent="0.25">
      <c r="A1050" s="10" t="str">
        <f>MID(Tabla1[[#This Row],[Org 2]],1,2)</f>
        <v>10</v>
      </c>
      <c r="B1050" s="28" t="s">
        <v>64</v>
      </c>
      <c r="C1050" s="28" t="s">
        <v>65</v>
      </c>
      <c r="D1050" s="11" t="str">
        <f>VLOOKUP(C1050,Hoja2!B:C,2,FALSE)</f>
        <v>Intervención Social</v>
      </c>
      <c r="E1050" s="12" t="str">
        <f t="shared" si="38"/>
        <v>2</v>
      </c>
      <c r="F1050" s="12" t="str">
        <f t="shared" si="39"/>
        <v>22</v>
      </c>
      <c r="G1050" s="28" t="s">
        <v>426</v>
      </c>
      <c r="H1050" s="29" t="s">
        <v>427</v>
      </c>
      <c r="I1050" s="30">
        <v>20469200</v>
      </c>
      <c r="J1050" s="30">
        <v>1750000</v>
      </c>
      <c r="K1050" s="30">
        <v>22219200</v>
      </c>
      <c r="L1050" s="30">
        <v>15794913.390000001</v>
      </c>
      <c r="M1050" s="30">
        <v>15750251.26</v>
      </c>
      <c r="N1050" s="30">
        <v>6828047.6600000001</v>
      </c>
      <c r="O1050" s="30">
        <v>6828047.6600000001</v>
      </c>
    </row>
    <row r="1051" spans="1:15" x14ac:dyDescent="0.25">
      <c r="A1051" s="10" t="str">
        <f>MID(Tabla1[[#This Row],[Org 2]],1,2)</f>
        <v>10</v>
      </c>
      <c r="B1051" s="28" t="s">
        <v>64</v>
      </c>
      <c r="C1051" s="28" t="s">
        <v>65</v>
      </c>
      <c r="D1051" s="11" t="str">
        <f>VLOOKUP(C1051,Hoja2!B:C,2,FALSE)</f>
        <v>Intervención Social</v>
      </c>
      <c r="E1051" s="12" t="str">
        <f t="shared" si="38"/>
        <v>2</v>
      </c>
      <c r="F1051" s="12" t="str">
        <f t="shared" si="39"/>
        <v>23</v>
      </c>
      <c r="G1051" s="28" t="s">
        <v>406</v>
      </c>
      <c r="H1051" s="29" t="s">
        <v>407</v>
      </c>
      <c r="I1051" s="30">
        <v>500</v>
      </c>
      <c r="J1051" s="30">
        <v>0</v>
      </c>
      <c r="K1051" s="30">
        <v>500</v>
      </c>
      <c r="L1051" s="30">
        <v>18.7</v>
      </c>
      <c r="M1051" s="30">
        <v>18.7</v>
      </c>
      <c r="N1051" s="30">
        <v>18.7</v>
      </c>
      <c r="O1051" s="30">
        <v>18.7</v>
      </c>
    </row>
    <row r="1052" spans="1:15" x14ac:dyDescent="0.25">
      <c r="A1052" s="10" t="str">
        <f>MID(Tabla1[[#This Row],[Org 2]],1,2)</f>
        <v>10</v>
      </c>
      <c r="B1052" s="28" t="s">
        <v>64</v>
      </c>
      <c r="C1052" s="28" t="s">
        <v>65</v>
      </c>
      <c r="D1052" s="11" t="str">
        <f>VLOOKUP(C1052,Hoja2!B:C,2,FALSE)</f>
        <v>Intervención Social</v>
      </c>
      <c r="E1052" s="12" t="str">
        <f t="shared" si="38"/>
        <v>2</v>
      </c>
      <c r="F1052" s="12" t="str">
        <f t="shared" si="39"/>
        <v>23</v>
      </c>
      <c r="G1052" s="28" t="s">
        <v>410</v>
      </c>
      <c r="H1052" s="29" t="s">
        <v>411</v>
      </c>
      <c r="I1052" s="30">
        <v>100</v>
      </c>
      <c r="J1052" s="30">
        <v>0</v>
      </c>
      <c r="K1052" s="30">
        <v>100</v>
      </c>
      <c r="L1052" s="30">
        <v>336.08</v>
      </c>
      <c r="M1052" s="30">
        <v>336.08</v>
      </c>
      <c r="N1052" s="30">
        <v>336.08</v>
      </c>
      <c r="O1052" s="30">
        <v>336.08</v>
      </c>
    </row>
    <row r="1053" spans="1:15" x14ac:dyDescent="0.25">
      <c r="A1053" s="10" t="str">
        <f>MID(Tabla1[[#This Row],[Org 2]],1,2)</f>
        <v>10</v>
      </c>
      <c r="B1053" s="28" t="s">
        <v>64</v>
      </c>
      <c r="C1053" s="28" t="s">
        <v>65</v>
      </c>
      <c r="D1053" s="11" t="str">
        <f>VLOOKUP(C1053,Hoja2!B:C,2,FALSE)</f>
        <v>Intervención Social</v>
      </c>
      <c r="E1053" s="12" t="str">
        <f t="shared" si="38"/>
        <v>4</v>
      </c>
      <c r="F1053" s="12" t="str">
        <f t="shared" si="39"/>
        <v>48</v>
      </c>
      <c r="G1053" s="28" t="s">
        <v>651</v>
      </c>
      <c r="H1053" s="29" t="s">
        <v>652</v>
      </c>
      <c r="I1053" s="30">
        <v>117500</v>
      </c>
      <c r="J1053" s="30">
        <v>0</v>
      </c>
      <c r="K1053" s="30">
        <v>117500</v>
      </c>
      <c r="L1053" s="30">
        <v>117500</v>
      </c>
      <c r="M1053" s="30">
        <v>114000</v>
      </c>
      <c r="N1053" s="30">
        <v>114000</v>
      </c>
      <c r="O1053" s="30">
        <v>114000</v>
      </c>
    </row>
    <row r="1054" spans="1:15" x14ac:dyDescent="0.25">
      <c r="A1054" s="10" t="str">
        <f>MID(Tabla1[[#This Row],[Org 2]],1,2)</f>
        <v>10</v>
      </c>
      <c r="B1054" s="28" t="s">
        <v>64</v>
      </c>
      <c r="C1054" s="28" t="s">
        <v>65</v>
      </c>
      <c r="D1054" s="11" t="str">
        <f>VLOOKUP(C1054,Hoja2!B:C,2,FALSE)</f>
        <v>Intervención Social</v>
      </c>
      <c r="E1054" s="12" t="str">
        <f t="shared" si="38"/>
        <v>4</v>
      </c>
      <c r="F1054" s="12" t="str">
        <f t="shared" si="39"/>
        <v>48</v>
      </c>
      <c r="G1054" s="28" t="s">
        <v>769</v>
      </c>
      <c r="H1054" s="29" t="s">
        <v>770</v>
      </c>
      <c r="I1054" s="30">
        <v>2201000</v>
      </c>
      <c r="J1054" s="30">
        <v>0</v>
      </c>
      <c r="K1054" s="30">
        <v>2201000</v>
      </c>
      <c r="L1054" s="30">
        <v>2189000</v>
      </c>
      <c r="M1054" s="30">
        <v>1137277.26</v>
      </c>
      <c r="N1054" s="30">
        <v>1137277.26</v>
      </c>
      <c r="O1054" s="30">
        <v>1121553.8899999999</v>
      </c>
    </row>
    <row r="1055" spans="1:15" x14ac:dyDescent="0.25">
      <c r="A1055" s="10" t="str">
        <f>MID(Tabla1[[#This Row],[Org 2]],1,2)</f>
        <v>10</v>
      </c>
      <c r="B1055" s="28" t="s">
        <v>64</v>
      </c>
      <c r="C1055" s="28" t="s">
        <v>65</v>
      </c>
      <c r="D1055" s="11" t="str">
        <f>VLOOKUP(C1055,Hoja2!B:C,2,FALSE)</f>
        <v>Intervención Social</v>
      </c>
      <c r="E1055" s="12" t="str">
        <f t="shared" si="38"/>
        <v>4</v>
      </c>
      <c r="F1055" s="12" t="str">
        <f t="shared" si="39"/>
        <v>48</v>
      </c>
      <c r="G1055" s="28" t="s">
        <v>771</v>
      </c>
      <c r="H1055" s="29" t="s">
        <v>772</v>
      </c>
      <c r="I1055" s="30">
        <v>5000</v>
      </c>
      <c r="J1055" s="30">
        <v>0</v>
      </c>
      <c r="K1055" s="30">
        <v>5000</v>
      </c>
      <c r="L1055" s="30">
        <v>0</v>
      </c>
      <c r="M1055" s="30">
        <v>0</v>
      </c>
      <c r="N1055" s="30">
        <v>0</v>
      </c>
      <c r="O1055" s="30">
        <v>0</v>
      </c>
    </row>
    <row r="1056" spans="1:15" x14ac:dyDescent="0.25">
      <c r="A1056" s="10" t="str">
        <f>MID(Tabla1[[#This Row],[Org 2]],1,2)</f>
        <v>10</v>
      </c>
      <c r="B1056" s="28" t="s">
        <v>64</v>
      </c>
      <c r="C1056" s="28" t="s">
        <v>65</v>
      </c>
      <c r="D1056" s="11" t="str">
        <f>VLOOKUP(C1056,Hoja2!B:C,2,FALSE)</f>
        <v>Intervención Social</v>
      </c>
      <c r="E1056" s="12" t="str">
        <f t="shared" si="38"/>
        <v>4</v>
      </c>
      <c r="F1056" s="12" t="str">
        <f t="shared" si="39"/>
        <v>48</v>
      </c>
      <c r="G1056" s="28" t="s">
        <v>773</v>
      </c>
      <c r="H1056" s="29" t="s">
        <v>774</v>
      </c>
      <c r="I1056" s="30">
        <v>14960</v>
      </c>
      <c r="J1056" s="30">
        <v>0</v>
      </c>
      <c r="K1056" s="30">
        <v>14960</v>
      </c>
      <c r="L1056" s="30">
        <v>14960</v>
      </c>
      <c r="M1056" s="30">
        <v>14960</v>
      </c>
      <c r="N1056" s="30">
        <v>14960</v>
      </c>
      <c r="O1056" s="30">
        <v>14960</v>
      </c>
    </row>
    <row r="1057" spans="1:15" x14ac:dyDescent="0.25">
      <c r="A1057" s="10" t="str">
        <f>MID(Tabla1[[#This Row],[Org 2]],1,2)</f>
        <v>10</v>
      </c>
      <c r="B1057" s="28" t="s">
        <v>64</v>
      </c>
      <c r="C1057" s="28" t="s">
        <v>65</v>
      </c>
      <c r="D1057" s="11" t="str">
        <f>VLOOKUP(C1057,Hoja2!B:C,2,FALSE)</f>
        <v>Intervención Social</v>
      </c>
      <c r="E1057" s="12" t="str">
        <f t="shared" si="38"/>
        <v>4</v>
      </c>
      <c r="F1057" s="12" t="str">
        <f t="shared" si="39"/>
        <v>48</v>
      </c>
      <c r="G1057" s="28" t="s">
        <v>775</v>
      </c>
      <c r="H1057" s="29" t="s">
        <v>776</v>
      </c>
      <c r="I1057" s="30">
        <v>30000</v>
      </c>
      <c r="J1057" s="30">
        <v>0</v>
      </c>
      <c r="K1057" s="30">
        <v>30000</v>
      </c>
      <c r="L1057" s="30">
        <v>30000</v>
      </c>
      <c r="M1057" s="30">
        <v>30000</v>
      </c>
      <c r="N1057" s="30">
        <v>30000</v>
      </c>
      <c r="O1057" s="30">
        <v>30000</v>
      </c>
    </row>
    <row r="1058" spans="1:15" x14ac:dyDescent="0.25">
      <c r="A1058" s="10" t="str">
        <f>MID(Tabla1[[#This Row],[Org 2]],1,2)</f>
        <v>10</v>
      </c>
      <c r="B1058" s="28" t="s">
        <v>64</v>
      </c>
      <c r="C1058" s="28" t="s">
        <v>65</v>
      </c>
      <c r="D1058" s="11" t="str">
        <f>VLOOKUP(C1058,Hoja2!B:C,2,FALSE)</f>
        <v>Intervención Social</v>
      </c>
      <c r="E1058" s="12" t="str">
        <f t="shared" si="38"/>
        <v>4</v>
      </c>
      <c r="F1058" s="12" t="str">
        <f t="shared" si="39"/>
        <v>48</v>
      </c>
      <c r="G1058" s="28" t="s">
        <v>697</v>
      </c>
      <c r="H1058" s="29" t="s">
        <v>698</v>
      </c>
      <c r="I1058" s="30">
        <v>15000</v>
      </c>
      <c r="J1058" s="30">
        <v>0</v>
      </c>
      <c r="K1058" s="30">
        <v>15000</v>
      </c>
      <c r="L1058" s="30">
        <v>15000</v>
      </c>
      <c r="M1058" s="30">
        <v>15000</v>
      </c>
      <c r="N1058" s="30">
        <v>15000</v>
      </c>
      <c r="O1058" s="30">
        <v>15000</v>
      </c>
    </row>
    <row r="1059" spans="1:15" x14ac:dyDescent="0.25">
      <c r="A1059" s="10" t="str">
        <f>MID(Tabla1[[#This Row],[Org 2]],1,2)</f>
        <v>10</v>
      </c>
      <c r="B1059" s="28" t="s">
        <v>64</v>
      </c>
      <c r="C1059" s="28" t="s">
        <v>65</v>
      </c>
      <c r="D1059" s="11" t="str">
        <f>VLOOKUP(C1059,Hoja2!B:C,2,FALSE)</f>
        <v>Intervención Social</v>
      </c>
      <c r="E1059" s="12" t="str">
        <f t="shared" si="38"/>
        <v>4</v>
      </c>
      <c r="F1059" s="12" t="str">
        <f t="shared" si="39"/>
        <v>48</v>
      </c>
      <c r="G1059" s="28" t="s">
        <v>777</v>
      </c>
      <c r="H1059" s="29" t="s">
        <v>778</v>
      </c>
      <c r="I1059" s="30">
        <v>10000</v>
      </c>
      <c r="J1059" s="30">
        <v>0</v>
      </c>
      <c r="K1059" s="30">
        <v>10000</v>
      </c>
      <c r="L1059" s="30">
        <v>0</v>
      </c>
      <c r="M1059" s="30">
        <v>0</v>
      </c>
      <c r="N1059" s="30">
        <v>0</v>
      </c>
      <c r="O1059" s="30">
        <v>0</v>
      </c>
    </row>
    <row r="1060" spans="1:15" x14ac:dyDescent="0.25">
      <c r="A1060" s="10" t="str">
        <f>MID(Tabla1[[#This Row],[Org 2]],1,2)</f>
        <v>10</v>
      </c>
      <c r="B1060" s="28" t="s">
        <v>64</v>
      </c>
      <c r="C1060" s="28" t="s">
        <v>65</v>
      </c>
      <c r="D1060" s="11" t="str">
        <f>VLOOKUP(C1060,Hoja2!B:C,2,FALSE)</f>
        <v>Intervención Social</v>
      </c>
      <c r="E1060" s="12" t="str">
        <f t="shared" si="38"/>
        <v>6</v>
      </c>
      <c r="F1060" s="12" t="str">
        <f t="shared" si="39"/>
        <v>62</v>
      </c>
      <c r="G1060" s="28" t="s">
        <v>648</v>
      </c>
      <c r="H1060" s="29" t="s">
        <v>508</v>
      </c>
      <c r="I1060" s="30">
        <v>20619</v>
      </c>
      <c r="J1060" s="30">
        <v>0</v>
      </c>
      <c r="K1060" s="30">
        <v>20619</v>
      </c>
      <c r="L1060" s="30">
        <v>20618.8</v>
      </c>
      <c r="M1060" s="30">
        <v>20618.8</v>
      </c>
      <c r="N1060" s="30">
        <v>20618.8</v>
      </c>
      <c r="O1060" s="30">
        <v>20618.8</v>
      </c>
    </row>
    <row r="1061" spans="1:15" x14ac:dyDescent="0.25">
      <c r="A1061" s="10" t="str">
        <f>MID(Tabla1[[#This Row],[Org 2]],1,2)</f>
        <v>10</v>
      </c>
      <c r="B1061" s="28" t="s">
        <v>64</v>
      </c>
      <c r="C1061" s="28" t="s">
        <v>65</v>
      </c>
      <c r="D1061" s="11" t="str">
        <f>VLOOKUP(C1061,Hoja2!B:C,2,FALSE)</f>
        <v>Intervención Social</v>
      </c>
      <c r="E1061" s="12" t="str">
        <f t="shared" si="38"/>
        <v>6</v>
      </c>
      <c r="F1061" s="12" t="str">
        <f t="shared" si="39"/>
        <v>63</v>
      </c>
      <c r="G1061" s="28" t="s">
        <v>507</v>
      </c>
      <c r="H1061" s="29" t="s">
        <v>508</v>
      </c>
      <c r="I1061" s="30">
        <v>0</v>
      </c>
      <c r="J1061" s="30">
        <v>60000</v>
      </c>
      <c r="K1061" s="30">
        <v>60000</v>
      </c>
      <c r="L1061" s="30">
        <v>1868.24</v>
      </c>
      <c r="M1061" s="30">
        <v>1868.24</v>
      </c>
      <c r="N1061" s="30">
        <v>1868.24</v>
      </c>
      <c r="O1061" s="30">
        <v>1868.24</v>
      </c>
    </row>
    <row r="1062" spans="1:15" x14ac:dyDescent="0.25">
      <c r="A1062" s="10" t="str">
        <f>MID(Tabla1[[#This Row],[Org 2]],1,2)</f>
        <v>10</v>
      </c>
      <c r="B1062" s="28" t="s">
        <v>64</v>
      </c>
      <c r="C1062" s="28" t="s">
        <v>65</v>
      </c>
      <c r="D1062" s="11" t="str">
        <f>VLOOKUP(C1062,Hoja2!B:C,2,FALSE)</f>
        <v>Intervención Social</v>
      </c>
      <c r="E1062" s="12" t="str">
        <f t="shared" si="38"/>
        <v>6</v>
      </c>
      <c r="F1062" s="12" t="str">
        <f t="shared" si="39"/>
        <v>63</v>
      </c>
      <c r="G1062" s="28" t="s">
        <v>574</v>
      </c>
      <c r="H1062" s="29" t="s">
        <v>494</v>
      </c>
      <c r="I1062" s="30">
        <v>0</v>
      </c>
      <c r="J1062" s="30">
        <v>2700.72</v>
      </c>
      <c r="K1062" s="30">
        <v>2700.72</v>
      </c>
      <c r="L1062" s="30">
        <v>2700.72</v>
      </c>
      <c r="M1062" s="30">
        <v>2700.72</v>
      </c>
      <c r="N1062" s="30">
        <v>2700.72</v>
      </c>
      <c r="O1062" s="30">
        <v>2700.72</v>
      </c>
    </row>
    <row r="1063" spans="1:15" x14ac:dyDescent="0.25">
      <c r="A1063" s="10" t="str">
        <f>MID(Tabla1[[#This Row],[Org 2]],1,2)</f>
        <v>10</v>
      </c>
      <c r="B1063" s="28" t="s">
        <v>64</v>
      </c>
      <c r="C1063" s="28" t="s">
        <v>66</v>
      </c>
      <c r="D1063" s="11" t="str">
        <f>VLOOKUP(C1063,Hoja2!B:C,2,FALSE)</f>
        <v>Iniciativas Sociales</v>
      </c>
      <c r="E1063" s="12" t="str">
        <f t="shared" si="38"/>
        <v>1</v>
      </c>
      <c r="F1063" s="12" t="str">
        <f t="shared" si="39"/>
        <v>12</v>
      </c>
      <c r="G1063" s="28" t="s">
        <v>414</v>
      </c>
      <c r="H1063" s="29" t="s">
        <v>415</v>
      </c>
      <c r="I1063" s="30">
        <v>33769</v>
      </c>
      <c r="J1063" s="30">
        <v>0</v>
      </c>
      <c r="K1063" s="30">
        <v>33769</v>
      </c>
      <c r="L1063" s="30">
        <v>30165</v>
      </c>
      <c r="M1063" s="30">
        <v>30165</v>
      </c>
      <c r="N1063" s="30">
        <v>16920.89</v>
      </c>
      <c r="O1063" s="30">
        <v>16920.89</v>
      </c>
    </row>
    <row r="1064" spans="1:15" x14ac:dyDescent="0.25">
      <c r="A1064" s="10" t="str">
        <f>MID(Tabla1[[#This Row],[Org 2]],1,2)</f>
        <v>10</v>
      </c>
      <c r="B1064" s="28" t="s">
        <v>64</v>
      </c>
      <c r="C1064" s="28" t="s">
        <v>66</v>
      </c>
      <c r="D1064" s="11" t="str">
        <f>VLOOKUP(C1064,Hoja2!B:C,2,FALSE)</f>
        <v>Iniciativas Sociales</v>
      </c>
      <c r="E1064" s="12" t="str">
        <f t="shared" si="38"/>
        <v>1</v>
      </c>
      <c r="F1064" s="12" t="str">
        <f t="shared" si="39"/>
        <v>12</v>
      </c>
      <c r="G1064" s="28" t="s">
        <v>416</v>
      </c>
      <c r="H1064" s="29" t="s">
        <v>417</v>
      </c>
      <c r="I1064" s="30">
        <v>267254</v>
      </c>
      <c r="J1064" s="30">
        <v>0</v>
      </c>
      <c r="K1064" s="30">
        <v>267254</v>
      </c>
      <c r="L1064" s="30">
        <v>221275</v>
      </c>
      <c r="M1064" s="30">
        <v>221275</v>
      </c>
      <c r="N1064" s="30">
        <v>94936.8</v>
      </c>
      <c r="O1064" s="30">
        <v>94936.8</v>
      </c>
    </row>
    <row r="1065" spans="1:15" x14ac:dyDescent="0.25">
      <c r="A1065" s="10" t="str">
        <f>MID(Tabla1[[#This Row],[Org 2]],1,2)</f>
        <v>10</v>
      </c>
      <c r="B1065" s="28" t="s">
        <v>64</v>
      </c>
      <c r="C1065" s="28" t="s">
        <v>66</v>
      </c>
      <c r="D1065" s="11" t="str">
        <f>VLOOKUP(C1065,Hoja2!B:C,2,FALSE)</f>
        <v>Iniciativas Sociales</v>
      </c>
      <c r="E1065" s="12" t="str">
        <f t="shared" si="38"/>
        <v>1</v>
      </c>
      <c r="F1065" s="12" t="str">
        <f t="shared" si="39"/>
        <v>12</v>
      </c>
      <c r="G1065" s="28" t="s">
        <v>384</v>
      </c>
      <c r="H1065" s="29" t="s">
        <v>385</v>
      </c>
      <c r="I1065" s="30">
        <v>11372</v>
      </c>
      <c r="J1065" s="30">
        <v>0</v>
      </c>
      <c r="K1065" s="30">
        <v>11372</v>
      </c>
      <c r="L1065" s="30">
        <v>11371</v>
      </c>
      <c r="M1065" s="30">
        <v>11371</v>
      </c>
      <c r="N1065" s="30">
        <v>5741.37</v>
      </c>
      <c r="O1065" s="30">
        <v>5741.37</v>
      </c>
    </row>
    <row r="1066" spans="1:15" x14ac:dyDescent="0.25">
      <c r="A1066" s="10" t="str">
        <f>MID(Tabla1[[#This Row],[Org 2]],1,2)</f>
        <v>10</v>
      </c>
      <c r="B1066" s="28" t="s">
        <v>64</v>
      </c>
      <c r="C1066" s="28" t="s">
        <v>66</v>
      </c>
      <c r="D1066" s="11" t="str">
        <f>VLOOKUP(C1066,Hoja2!B:C,2,FALSE)</f>
        <v>Iniciativas Sociales</v>
      </c>
      <c r="E1066" s="12" t="str">
        <f t="shared" si="38"/>
        <v>1</v>
      </c>
      <c r="F1066" s="12" t="str">
        <f t="shared" si="39"/>
        <v>12</v>
      </c>
      <c r="G1066" s="28" t="s">
        <v>418</v>
      </c>
      <c r="H1066" s="29" t="s">
        <v>419</v>
      </c>
      <c r="I1066" s="30">
        <v>9639</v>
      </c>
      <c r="J1066" s="30">
        <v>0</v>
      </c>
      <c r="K1066" s="30">
        <v>9639</v>
      </c>
      <c r="L1066" s="30">
        <v>9638</v>
      </c>
      <c r="M1066" s="30">
        <v>9638</v>
      </c>
      <c r="N1066" s="30">
        <v>4866.5600000000004</v>
      </c>
      <c r="O1066" s="30">
        <v>4866.5600000000004</v>
      </c>
    </row>
    <row r="1067" spans="1:15" x14ac:dyDescent="0.25">
      <c r="A1067" s="10" t="str">
        <f>MID(Tabla1[[#This Row],[Org 2]],1,2)</f>
        <v>10</v>
      </c>
      <c r="B1067" s="28" t="s">
        <v>64</v>
      </c>
      <c r="C1067" s="28" t="s">
        <v>66</v>
      </c>
      <c r="D1067" s="11" t="str">
        <f>VLOOKUP(C1067,Hoja2!B:C,2,FALSE)</f>
        <v>Iniciativas Sociales</v>
      </c>
      <c r="E1067" s="12" t="str">
        <f t="shared" si="38"/>
        <v>1</v>
      </c>
      <c r="F1067" s="12" t="str">
        <f t="shared" si="39"/>
        <v>12</v>
      </c>
      <c r="G1067" s="28" t="s">
        <v>386</v>
      </c>
      <c r="H1067" s="29" t="s">
        <v>387</v>
      </c>
      <c r="I1067" s="30">
        <v>78258</v>
      </c>
      <c r="J1067" s="30">
        <v>0</v>
      </c>
      <c r="K1067" s="30">
        <v>78258</v>
      </c>
      <c r="L1067" s="30">
        <v>78257</v>
      </c>
      <c r="M1067" s="30">
        <v>78257</v>
      </c>
      <c r="N1067" s="30">
        <v>36714.449999999997</v>
      </c>
      <c r="O1067" s="30">
        <v>36714.449999999997</v>
      </c>
    </row>
    <row r="1068" spans="1:15" x14ac:dyDescent="0.25">
      <c r="A1068" s="10" t="str">
        <f>MID(Tabla1[[#This Row],[Org 2]],1,2)</f>
        <v>10</v>
      </c>
      <c r="B1068" s="28" t="s">
        <v>64</v>
      </c>
      <c r="C1068" s="28" t="s">
        <v>66</v>
      </c>
      <c r="D1068" s="11" t="str">
        <f>VLOOKUP(C1068,Hoja2!B:C,2,FALSE)</f>
        <v>Iniciativas Sociales</v>
      </c>
      <c r="E1068" s="12" t="str">
        <f t="shared" si="38"/>
        <v>1</v>
      </c>
      <c r="F1068" s="12" t="str">
        <f t="shared" si="39"/>
        <v>12</v>
      </c>
      <c r="G1068" s="28" t="s">
        <v>388</v>
      </c>
      <c r="H1068" s="29" t="s">
        <v>389</v>
      </c>
      <c r="I1068" s="30">
        <v>166424</v>
      </c>
      <c r="J1068" s="30">
        <v>0</v>
      </c>
      <c r="K1068" s="30">
        <v>166424</v>
      </c>
      <c r="L1068" s="30">
        <v>144492</v>
      </c>
      <c r="M1068" s="30">
        <v>144492</v>
      </c>
      <c r="N1068" s="30">
        <v>64937.18</v>
      </c>
      <c r="O1068" s="30">
        <v>64937.18</v>
      </c>
    </row>
    <row r="1069" spans="1:15" x14ac:dyDescent="0.25">
      <c r="A1069" s="10" t="str">
        <f>MID(Tabla1[[#This Row],[Org 2]],1,2)</f>
        <v>10</v>
      </c>
      <c r="B1069" s="28" t="s">
        <v>64</v>
      </c>
      <c r="C1069" s="28" t="s">
        <v>66</v>
      </c>
      <c r="D1069" s="11" t="str">
        <f>VLOOKUP(C1069,Hoja2!B:C,2,FALSE)</f>
        <v>Iniciativas Sociales</v>
      </c>
      <c r="E1069" s="12" t="str">
        <f t="shared" si="38"/>
        <v>1</v>
      </c>
      <c r="F1069" s="12" t="str">
        <f t="shared" si="39"/>
        <v>12</v>
      </c>
      <c r="G1069" s="28" t="s">
        <v>390</v>
      </c>
      <c r="H1069" s="29" t="s">
        <v>391</v>
      </c>
      <c r="I1069" s="30">
        <v>406444</v>
      </c>
      <c r="J1069" s="30">
        <v>-10000</v>
      </c>
      <c r="K1069" s="30">
        <v>396444</v>
      </c>
      <c r="L1069" s="30">
        <v>354745</v>
      </c>
      <c r="M1069" s="30">
        <v>354745</v>
      </c>
      <c r="N1069" s="30">
        <v>174655.62</v>
      </c>
      <c r="O1069" s="30">
        <v>174655.62</v>
      </c>
    </row>
    <row r="1070" spans="1:15" x14ac:dyDescent="0.25">
      <c r="A1070" s="10" t="str">
        <f>MID(Tabla1[[#This Row],[Org 2]],1,2)</f>
        <v>10</v>
      </c>
      <c r="B1070" s="28" t="s">
        <v>64</v>
      </c>
      <c r="C1070" s="28" t="s">
        <v>66</v>
      </c>
      <c r="D1070" s="11" t="str">
        <f>VLOOKUP(C1070,Hoja2!B:C,2,FALSE)</f>
        <v>Iniciativas Sociales</v>
      </c>
      <c r="E1070" s="12" t="str">
        <f t="shared" si="38"/>
        <v>1</v>
      </c>
      <c r="F1070" s="12" t="str">
        <f t="shared" si="39"/>
        <v>12</v>
      </c>
      <c r="G1070" s="28" t="s">
        <v>392</v>
      </c>
      <c r="H1070" s="29" t="s">
        <v>393</v>
      </c>
      <c r="I1070" s="30">
        <v>35666</v>
      </c>
      <c r="J1070" s="30">
        <v>0</v>
      </c>
      <c r="K1070" s="30">
        <v>35666</v>
      </c>
      <c r="L1070" s="30">
        <v>35664.69</v>
      </c>
      <c r="M1070" s="30">
        <v>35664.69</v>
      </c>
      <c r="N1070" s="30">
        <v>19025.509999999998</v>
      </c>
      <c r="O1070" s="30">
        <v>19025.509999999998</v>
      </c>
    </row>
    <row r="1071" spans="1:15" x14ac:dyDescent="0.25">
      <c r="A1071" s="10" t="str">
        <f>MID(Tabla1[[#This Row],[Org 2]],1,2)</f>
        <v>10</v>
      </c>
      <c r="B1071" s="28" t="s">
        <v>64</v>
      </c>
      <c r="C1071" s="28" t="s">
        <v>66</v>
      </c>
      <c r="D1071" s="11" t="str">
        <f>VLOOKUP(C1071,Hoja2!B:C,2,FALSE)</f>
        <v>Iniciativas Sociales</v>
      </c>
      <c r="E1071" s="12" t="str">
        <f t="shared" si="38"/>
        <v>1</v>
      </c>
      <c r="F1071" s="12" t="str">
        <f t="shared" si="39"/>
        <v>13</v>
      </c>
      <c r="G1071" s="28" t="s">
        <v>430</v>
      </c>
      <c r="H1071" s="29" t="s">
        <v>381</v>
      </c>
      <c r="I1071" s="30">
        <v>305235</v>
      </c>
      <c r="J1071" s="30">
        <v>0</v>
      </c>
      <c r="K1071" s="30">
        <v>305235</v>
      </c>
      <c r="L1071" s="30">
        <v>305234</v>
      </c>
      <c r="M1071" s="30">
        <v>305234</v>
      </c>
      <c r="N1071" s="30">
        <v>130924.18</v>
      </c>
      <c r="O1071" s="30">
        <v>130924.18</v>
      </c>
    </row>
    <row r="1072" spans="1:15" x14ac:dyDescent="0.25">
      <c r="A1072" s="10" t="str">
        <f>MID(Tabla1[[#This Row],[Org 2]],1,2)</f>
        <v>10</v>
      </c>
      <c r="B1072" s="28" t="s">
        <v>64</v>
      </c>
      <c r="C1072" s="28" t="s">
        <v>66</v>
      </c>
      <c r="D1072" s="11" t="str">
        <f>VLOOKUP(C1072,Hoja2!B:C,2,FALSE)</f>
        <v>Iniciativas Sociales</v>
      </c>
      <c r="E1072" s="12" t="str">
        <f t="shared" si="38"/>
        <v>1</v>
      </c>
      <c r="F1072" s="12" t="str">
        <f t="shared" si="39"/>
        <v>13</v>
      </c>
      <c r="G1072" s="28" t="s">
        <v>433</v>
      </c>
      <c r="H1072" s="29" t="s">
        <v>434</v>
      </c>
      <c r="I1072" s="30">
        <v>250595</v>
      </c>
      <c r="J1072" s="30">
        <v>0</v>
      </c>
      <c r="K1072" s="30">
        <v>250595</v>
      </c>
      <c r="L1072" s="30">
        <v>250593.88</v>
      </c>
      <c r="M1072" s="30">
        <v>250593.88</v>
      </c>
      <c r="N1072" s="30">
        <v>142487.22</v>
      </c>
      <c r="O1072" s="30">
        <v>142487.22</v>
      </c>
    </row>
    <row r="1073" spans="1:15" x14ac:dyDescent="0.25">
      <c r="A1073" s="10" t="str">
        <f>MID(Tabla1[[#This Row],[Org 2]],1,2)</f>
        <v>10</v>
      </c>
      <c r="B1073" s="28" t="s">
        <v>64</v>
      </c>
      <c r="C1073" s="28" t="s">
        <v>66</v>
      </c>
      <c r="D1073" s="11" t="str">
        <f>VLOOKUP(C1073,Hoja2!B:C,2,FALSE)</f>
        <v>Iniciativas Sociales</v>
      </c>
      <c r="E1073" s="12" t="str">
        <f t="shared" si="38"/>
        <v>1</v>
      </c>
      <c r="F1073" s="12" t="str">
        <f t="shared" si="39"/>
        <v>13</v>
      </c>
      <c r="G1073" s="28" t="s">
        <v>455</v>
      </c>
      <c r="H1073" s="29" t="s">
        <v>456</v>
      </c>
      <c r="I1073" s="30">
        <v>30000</v>
      </c>
      <c r="J1073" s="30">
        <v>0</v>
      </c>
      <c r="K1073" s="30">
        <v>30000</v>
      </c>
      <c r="L1073" s="30">
        <v>500</v>
      </c>
      <c r="M1073" s="30">
        <v>500</v>
      </c>
      <c r="N1073" s="30">
        <v>45.45</v>
      </c>
      <c r="O1073" s="30">
        <v>45.45</v>
      </c>
    </row>
    <row r="1074" spans="1:15" x14ac:dyDescent="0.25">
      <c r="A1074" s="10" t="str">
        <f>MID(Tabla1[[#This Row],[Org 2]],1,2)</f>
        <v>10</v>
      </c>
      <c r="B1074" s="28" t="s">
        <v>64</v>
      </c>
      <c r="C1074" s="28" t="s">
        <v>66</v>
      </c>
      <c r="D1074" s="11" t="str">
        <f>VLOOKUP(C1074,Hoja2!B:C,2,FALSE)</f>
        <v>Iniciativas Sociales</v>
      </c>
      <c r="E1074" s="12" t="str">
        <f t="shared" si="38"/>
        <v>1</v>
      </c>
      <c r="F1074" s="12" t="str">
        <f t="shared" si="39"/>
        <v>14</v>
      </c>
      <c r="G1074" s="28" t="s">
        <v>587</v>
      </c>
      <c r="H1074" s="29" t="s">
        <v>588</v>
      </c>
      <c r="I1074" s="30">
        <v>34620</v>
      </c>
      <c r="J1074" s="30">
        <v>0</v>
      </c>
      <c r="K1074" s="30">
        <v>34620</v>
      </c>
      <c r="L1074" s="30">
        <v>34619.4</v>
      </c>
      <c r="M1074" s="30">
        <v>34619.4</v>
      </c>
      <c r="N1074" s="30">
        <v>31137.41</v>
      </c>
      <c r="O1074" s="30">
        <v>31137.41</v>
      </c>
    </row>
    <row r="1075" spans="1:15" x14ac:dyDescent="0.25">
      <c r="A1075" s="10" t="str">
        <f>MID(Tabla1[[#This Row],[Org 2]],1,2)</f>
        <v>10</v>
      </c>
      <c r="B1075" s="28" t="s">
        <v>64</v>
      </c>
      <c r="C1075" s="28" t="s">
        <v>66</v>
      </c>
      <c r="D1075" s="11" t="str">
        <f>VLOOKUP(C1075,Hoja2!B:C,2,FALSE)</f>
        <v>Iniciativas Sociales</v>
      </c>
      <c r="E1075" s="12" t="str">
        <f t="shared" si="38"/>
        <v>2</v>
      </c>
      <c r="F1075" s="12" t="str">
        <f t="shared" si="39"/>
        <v>20</v>
      </c>
      <c r="G1075" s="28" t="s">
        <v>558</v>
      </c>
      <c r="H1075" s="29" t="s">
        <v>559</v>
      </c>
      <c r="I1075" s="30">
        <v>157665</v>
      </c>
      <c r="J1075" s="30">
        <v>0</v>
      </c>
      <c r="K1075" s="30">
        <v>157665</v>
      </c>
      <c r="L1075" s="30">
        <v>157663.20000000001</v>
      </c>
      <c r="M1075" s="30">
        <v>157663.20000000001</v>
      </c>
      <c r="N1075" s="30">
        <v>68247.44</v>
      </c>
      <c r="O1075" s="30">
        <v>68247.44</v>
      </c>
    </row>
    <row r="1076" spans="1:15" x14ac:dyDescent="0.25">
      <c r="A1076" s="10" t="str">
        <f>MID(Tabla1[[#This Row],[Org 2]],1,2)</f>
        <v>10</v>
      </c>
      <c r="B1076" s="28" t="s">
        <v>64</v>
      </c>
      <c r="C1076" s="28" t="s">
        <v>66</v>
      </c>
      <c r="D1076" s="11" t="str">
        <f>VLOOKUP(C1076,Hoja2!B:C,2,FALSE)</f>
        <v>Iniciativas Sociales</v>
      </c>
      <c r="E1076" s="12" t="str">
        <f t="shared" si="38"/>
        <v>2</v>
      </c>
      <c r="F1076" s="12" t="str">
        <f t="shared" si="39"/>
        <v>21</v>
      </c>
      <c r="G1076" s="28" t="s">
        <v>499</v>
      </c>
      <c r="H1076" s="29" t="s">
        <v>500</v>
      </c>
      <c r="I1076" s="30">
        <v>70000</v>
      </c>
      <c r="J1076" s="30">
        <v>0</v>
      </c>
      <c r="K1076" s="30">
        <v>70000</v>
      </c>
      <c r="L1076" s="30">
        <v>59672.19</v>
      </c>
      <c r="M1076" s="30">
        <v>12992.58</v>
      </c>
      <c r="N1076" s="30">
        <v>9922.7199999999993</v>
      </c>
      <c r="O1076" s="30">
        <v>9860.52</v>
      </c>
    </row>
    <row r="1077" spans="1:15" x14ac:dyDescent="0.25">
      <c r="A1077" s="10" t="str">
        <f>MID(Tabla1[[#This Row],[Org 2]],1,2)</f>
        <v>10</v>
      </c>
      <c r="B1077" s="28" t="s">
        <v>64</v>
      </c>
      <c r="C1077" s="28" t="s">
        <v>66</v>
      </c>
      <c r="D1077" s="11" t="str">
        <f>VLOOKUP(C1077,Hoja2!B:C,2,FALSE)</f>
        <v>Iniciativas Sociales</v>
      </c>
      <c r="E1077" s="12" t="str">
        <f t="shared" si="38"/>
        <v>2</v>
      </c>
      <c r="F1077" s="12" t="str">
        <f t="shared" si="39"/>
        <v>21</v>
      </c>
      <c r="G1077" s="28" t="s">
        <v>422</v>
      </c>
      <c r="H1077" s="29" t="s">
        <v>423</v>
      </c>
      <c r="I1077" s="30">
        <v>61050</v>
      </c>
      <c r="J1077" s="30">
        <v>0</v>
      </c>
      <c r="K1077" s="30">
        <v>61050</v>
      </c>
      <c r="L1077" s="30">
        <v>62991.4</v>
      </c>
      <c r="M1077" s="30">
        <v>62991.4</v>
      </c>
      <c r="N1077" s="30">
        <v>20258.34</v>
      </c>
      <c r="O1077" s="30">
        <v>20176.060000000001</v>
      </c>
    </row>
    <row r="1078" spans="1:15" x14ac:dyDescent="0.25">
      <c r="A1078" s="10" t="str">
        <f>MID(Tabla1[[#This Row],[Org 2]],1,2)</f>
        <v>10</v>
      </c>
      <c r="B1078" s="28" t="s">
        <v>64</v>
      </c>
      <c r="C1078" s="28" t="s">
        <v>66</v>
      </c>
      <c r="D1078" s="11" t="str">
        <f>VLOOKUP(C1078,Hoja2!B:C,2,FALSE)</f>
        <v>Iniciativas Sociales</v>
      </c>
      <c r="E1078" s="12" t="str">
        <f t="shared" si="38"/>
        <v>2</v>
      </c>
      <c r="F1078" s="12" t="str">
        <f t="shared" si="39"/>
        <v>21</v>
      </c>
      <c r="G1078" s="28" t="s">
        <v>711</v>
      </c>
      <c r="H1078" s="29" t="s">
        <v>576</v>
      </c>
      <c r="I1078" s="30">
        <v>3000</v>
      </c>
      <c r="J1078" s="30">
        <v>0</v>
      </c>
      <c r="K1078" s="30">
        <v>3000</v>
      </c>
      <c r="L1078" s="30">
        <v>0</v>
      </c>
      <c r="M1078" s="30">
        <v>0</v>
      </c>
      <c r="N1078" s="30">
        <v>0</v>
      </c>
      <c r="O1078" s="30">
        <v>0</v>
      </c>
    </row>
    <row r="1079" spans="1:15" x14ac:dyDescent="0.25">
      <c r="A1079" s="10" t="str">
        <f>MID(Tabla1[[#This Row],[Org 2]],1,2)</f>
        <v>10</v>
      </c>
      <c r="B1079" s="28" t="s">
        <v>64</v>
      </c>
      <c r="C1079" s="28" t="s">
        <v>66</v>
      </c>
      <c r="D1079" s="11" t="str">
        <f>VLOOKUP(C1079,Hoja2!B:C,2,FALSE)</f>
        <v>Iniciativas Sociales</v>
      </c>
      <c r="E1079" s="12" t="str">
        <f t="shared" si="38"/>
        <v>2</v>
      </c>
      <c r="F1079" s="12" t="str">
        <f t="shared" si="39"/>
        <v>21</v>
      </c>
      <c r="G1079" s="28" t="s">
        <v>609</v>
      </c>
      <c r="H1079" s="29" t="s">
        <v>610</v>
      </c>
      <c r="I1079" s="30">
        <v>10000</v>
      </c>
      <c r="J1079" s="30">
        <v>0</v>
      </c>
      <c r="K1079" s="30">
        <v>10000</v>
      </c>
      <c r="L1079" s="30">
        <v>7997.88</v>
      </c>
      <c r="M1079" s="30">
        <v>7997.88</v>
      </c>
      <c r="N1079" s="30">
        <v>3332.45</v>
      </c>
      <c r="O1079" s="30">
        <v>2665.96</v>
      </c>
    </row>
    <row r="1080" spans="1:15" x14ac:dyDescent="0.25">
      <c r="A1080" s="10" t="str">
        <f>MID(Tabla1[[#This Row],[Org 2]],1,2)</f>
        <v>10</v>
      </c>
      <c r="B1080" s="28" t="s">
        <v>64</v>
      </c>
      <c r="C1080" s="28" t="s">
        <v>66</v>
      </c>
      <c r="D1080" s="11" t="str">
        <f>VLOOKUP(C1080,Hoja2!B:C,2,FALSE)</f>
        <v>Iniciativas Sociales</v>
      </c>
      <c r="E1080" s="12" t="str">
        <f t="shared" si="38"/>
        <v>2</v>
      </c>
      <c r="F1080" s="12" t="str">
        <f t="shared" si="39"/>
        <v>22</v>
      </c>
      <c r="G1080" s="28" t="s">
        <v>396</v>
      </c>
      <c r="H1080" s="29" t="s">
        <v>397</v>
      </c>
      <c r="I1080" s="30">
        <v>20000</v>
      </c>
      <c r="J1080" s="30">
        <v>0</v>
      </c>
      <c r="K1080" s="30">
        <v>20000</v>
      </c>
      <c r="L1080" s="30">
        <v>344.7</v>
      </c>
      <c r="M1080" s="30">
        <v>344.7</v>
      </c>
      <c r="N1080" s="30">
        <v>344.7</v>
      </c>
      <c r="O1080" s="30">
        <v>344.7</v>
      </c>
    </row>
    <row r="1081" spans="1:15" x14ac:dyDescent="0.25">
      <c r="A1081" s="10" t="str">
        <f>MID(Tabla1[[#This Row],[Org 2]],1,2)</f>
        <v>10</v>
      </c>
      <c r="B1081" s="28" t="s">
        <v>64</v>
      </c>
      <c r="C1081" s="28" t="s">
        <v>66</v>
      </c>
      <c r="D1081" s="11" t="str">
        <f>VLOOKUP(C1081,Hoja2!B:C,2,FALSE)</f>
        <v>Iniciativas Sociales</v>
      </c>
      <c r="E1081" s="12" t="str">
        <f t="shared" si="38"/>
        <v>2</v>
      </c>
      <c r="F1081" s="12" t="str">
        <f t="shared" si="39"/>
        <v>22</v>
      </c>
      <c r="G1081" s="28" t="s">
        <v>453</v>
      </c>
      <c r="H1081" s="29" t="s">
        <v>454</v>
      </c>
      <c r="I1081" s="30">
        <v>180000</v>
      </c>
      <c r="J1081" s="30">
        <v>0</v>
      </c>
      <c r="K1081" s="30">
        <v>180000</v>
      </c>
      <c r="L1081" s="30">
        <v>180000</v>
      </c>
      <c r="M1081" s="30">
        <v>180000</v>
      </c>
      <c r="N1081" s="30">
        <v>54809.87</v>
      </c>
      <c r="O1081" s="30">
        <v>54809.87</v>
      </c>
    </row>
    <row r="1082" spans="1:15" x14ac:dyDescent="0.25">
      <c r="A1082" s="10" t="str">
        <f>MID(Tabla1[[#This Row],[Org 2]],1,2)</f>
        <v>10</v>
      </c>
      <c r="B1082" s="28" t="s">
        <v>64</v>
      </c>
      <c r="C1082" s="28" t="s">
        <v>66</v>
      </c>
      <c r="D1082" s="11" t="str">
        <f>VLOOKUP(C1082,Hoja2!B:C,2,FALSE)</f>
        <v>Iniciativas Sociales</v>
      </c>
      <c r="E1082" s="12" t="str">
        <f t="shared" si="38"/>
        <v>2</v>
      </c>
      <c r="F1082" s="12" t="str">
        <f t="shared" si="39"/>
        <v>22</v>
      </c>
      <c r="G1082" s="28" t="s">
        <v>501</v>
      </c>
      <c r="H1082" s="29" t="s">
        <v>502</v>
      </c>
      <c r="I1082" s="30">
        <v>133600</v>
      </c>
      <c r="J1082" s="30">
        <v>0</v>
      </c>
      <c r="K1082" s="30">
        <v>133600</v>
      </c>
      <c r="L1082" s="30">
        <v>74000</v>
      </c>
      <c r="M1082" s="30">
        <v>74000</v>
      </c>
      <c r="N1082" s="30">
        <v>62132.87</v>
      </c>
      <c r="O1082" s="30">
        <v>57363.49</v>
      </c>
    </row>
    <row r="1083" spans="1:15" x14ac:dyDescent="0.25">
      <c r="A1083" s="10" t="str">
        <f>MID(Tabla1[[#This Row],[Org 2]],1,2)</f>
        <v>10</v>
      </c>
      <c r="B1083" s="28" t="s">
        <v>64</v>
      </c>
      <c r="C1083" s="28" t="s">
        <v>66</v>
      </c>
      <c r="D1083" s="11" t="str">
        <f>VLOOKUP(C1083,Hoja2!B:C,2,FALSE)</f>
        <v>Iniciativas Sociales</v>
      </c>
      <c r="E1083" s="12" t="str">
        <f t="shared" si="38"/>
        <v>2</v>
      </c>
      <c r="F1083" s="12" t="str">
        <f t="shared" si="39"/>
        <v>22</v>
      </c>
      <c r="G1083" s="28" t="s">
        <v>441</v>
      </c>
      <c r="H1083" s="29" t="s">
        <v>442</v>
      </c>
      <c r="I1083" s="30">
        <v>10000</v>
      </c>
      <c r="J1083" s="30">
        <v>0</v>
      </c>
      <c r="K1083" s="30">
        <v>10000</v>
      </c>
      <c r="L1083" s="30">
        <v>0</v>
      </c>
      <c r="M1083" s="30">
        <v>0</v>
      </c>
      <c r="N1083" s="30">
        <v>0</v>
      </c>
      <c r="O1083" s="30">
        <v>0</v>
      </c>
    </row>
    <row r="1084" spans="1:15" x14ac:dyDescent="0.25">
      <c r="A1084" s="10" t="str">
        <f>MID(Tabla1[[#This Row],[Org 2]],1,2)</f>
        <v>10</v>
      </c>
      <c r="B1084" s="28" t="s">
        <v>64</v>
      </c>
      <c r="C1084" s="28" t="s">
        <v>66</v>
      </c>
      <c r="D1084" s="11" t="str">
        <f>VLOOKUP(C1084,Hoja2!B:C,2,FALSE)</f>
        <v>Iniciativas Sociales</v>
      </c>
      <c r="E1084" s="12" t="str">
        <f t="shared" si="38"/>
        <v>2</v>
      </c>
      <c r="F1084" s="12" t="str">
        <f t="shared" si="39"/>
        <v>22</v>
      </c>
      <c r="G1084" s="28" t="s">
        <v>445</v>
      </c>
      <c r="H1084" s="29" t="s">
        <v>446</v>
      </c>
      <c r="I1084" s="30">
        <v>23000</v>
      </c>
      <c r="J1084" s="30">
        <v>0</v>
      </c>
      <c r="K1084" s="30">
        <v>23000</v>
      </c>
      <c r="L1084" s="30">
        <v>4901.83</v>
      </c>
      <c r="M1084" s="30">
        <v>4901.83</v>
      </c>
      <c r="N1084" s="30">
        <v>1909.5</v>
      </c>
      <c r="O1084" s="30">
        <v>1909.5</v>
      </c>
    </row>
    <row r="1085" spans="1:15" x14ac:dyDescent="0.25">
      <c r="A1085" s="10" t="str">
        <f>MID(Tabla1[[#This Row],[Org 2]],1,2)</f>
        <v>10</v>
      </c>
      <c r="B1085" s="28" t="s">
        <v>64</v>
      </c>
      <c r="C1085" s="28" t="s">
        <v>66</v>
      </c>
      <c r="D1085" s="11" t="str">
        <f>VLOOKUP(C1085,Hoja2!B:C,2,FALSE)</f>
        <v>Iniciativas Sociales</v>
      </c>
      <c r="E1085" s="12" t="str">
        <f t="shared" si="38"/>
        <v>2</v>
      </c>
      <c r="F1085" s="12" t="str">
        <f t="shared" si="39"/>
        <v>22</v>
      </c>
      <c r="G1085" s="28" t="s">
        <v>398</v>
      </c>
      <c r="H1085" s="29" t="s">
        <v>399</v>
      </c>
      <c r="I1085" s="30">
        <v>1500</v>
      </c>
      <c r="J1085" s="30">
        <v>0</v>
      </c>
      <c r="K1085" s="30">
        <v>1500</v>
      </c>
      <c r="L1085" s="30">
        <v>2662</v>
      </c>
      <c r="M1085" s="30">
        <v>2662</v>
      </c>
      <c r="N1085" s="30">
        <v>1512.5</v>
      </c>
      <c r="O1085" s="30">
        <v>1512.5</v>
      </c>
    </row>
    <row r="1086" spans="1:15" x14ac:dyDescent="0.25">
      <c r="A1086" s="10" t="str">
        <f>MID(Tabla1[[#This Row],[Org 2]],1,2)</f>
        <v>10</v>
      </c>
      <c r="B1086" s="28" t="s">
        <v>64</v>
      </c>
      <c r="C1086" s="28" t="s">
        <v>66</v>
      </c>
      <c r="D1086" s="11" t="str">
        <f>VLOOKUP(C1086,Hoja2!B:C,2,FALSE)</f>
        <v>Iniciativas Sociales</v>
      </c>
      <c r="E1086" s="12" t="str">
        <f t="shared" ref="E1086:E1149" si="40">LEFT(G1086,1)</f>
        <v>2</v>
      </c>
      <c r="F1086" s="12" t="str">
        <f t="shared" ref="F1086:F1149" si="41">LEFT(G1086,2)</f>
        <v>22</v>
      </c>
      <c r="G1086" s="28" t="s">
        <v>447</v>
      </c>
      <c r="H1086" s="29" t="s">
        <v>448</v>
      </c>
      <c r="I1086" s="30">
        <v>1000</v>
      </c>
      <c r="J1086" s="30">
        <v>0</v>
      </c>
      <c r="K1086" s="30">
        <v>1000</v>
      </c>
      <c r="L1086" s="30">
        <v>0</v>
      </c>
      <c r="M1086" s="30">
        <v>0</v>
      </c>
      <c r="N1086" s="30">
        <v>0</v>
      </c>
      <c r="O1086" s="30">
        <v>0</v>
      </c>
    </row>
    <row r="1087" spans="1:15" x14ac:dyDescent="0.25">
      <c r="A1087" s="10" t="str">
        <f>MID(Tabla1[[#This Row],[Org 2]],1,2)</f>
        <v>10</v>
      </c>
      <c r="B1087" s="28" t="s">
        <v>64</v>
      </c>
      <c r="C1087" s="28" t="s">
        <v>66</v>
      </c>
      <c r="D1087" s="11" t="str">
        <f>VLOOKUP(C1087,Hoja2!B:C,2,FALSE)</f>
        <v>Iniciativas Sociales</v>
      </c>
      <c r="E1087" s="12" t="str">
        <f t="shared" si="40"/>
        <v>2</v>
      </c>
      <c r="F1087" s="12" t="str">
        <f t="shared" si="41"/>
        <v>22</v>
      </c>
      <c r="G1087" s="28" t="s">
        <v>424</v>
      </c>
      <c r="H1087" s="29" t="s">
        <v>425</v>
      </c>
      <c r="I1087" s="30">
        <v>0</v>
      </c>
      <c r="J1087" s="30">
        <v>0</v>
      </c>
      <c r="K1087" s="30">
        <v>0</v>
      </c>
      <c r="L1087" s="30">
        <v>0</v>
      </c>
      <c r="M1087" s="30">
        <v>0</v>
      </c>
      <c r="N1087" s="30">
        <v>0</v>
      </c>
      <c r="O1087" s="30">
        <v>0</v>
      </c>
    </row>
    <row r="1088" spans="1:15" x14ac:dyDescent="0.25">
      <c r="A1088" s="10" t="str">
        <f>MID(Tabla1[[#This Row],[Org 2]],1,2)</f>
        <v>10</v>
      </c>
      <c r="B1088" s="28" t="s">
        <v>64</v>
      </c>
      <c r="C1088" s="28" t="s">
        <v>66</v>
      </c>
      <c r="D1088" s="11" t="str">
        <f>VLOOKUP(C1088,Hoja2!B:C,2,FALSE)</f>
        <v>Iniciativas Sociales</v>
      </c>
      <c r="E1088" s="12" t="str">
        <f t="shared" si="40"/>
        <v>2</v>
      </c>
      <c r="F1088" s="12" t="str">
        <f t="shared" si="41"/>
        <v>22</v>
      </c>
      <c r="G1088" s="28" t="s">
        <v>449</v>
      </c>
      <c r="H1088" s="29" t="s">
        <v>450</v>
      </c>
      <c r="I1088" s="30">
        <v>48050</v>
      </c>
      <c r="J1088" s="30">
        <v>0</v>
      </c>
      <c r="K1088" s="30">
        <v>48050</v>
      </c>
      <c r="L1088" s="30">
        <v>44401.21</v>
      </c>
      <c r="M1088" s="30">
        <v>44401.21</v>
      </c>
      <c r="N1088" s="30">
        <v>29901.58</v>
      </c>
      <c r="O1088" s="30">
        <v>29901.58</v>
      </c>
    </row>
    <row r="1089" spans="1:15" x14ac:dyDescent="0.25">
      <c r="A1089" s="10" t="str">
        <f>MID(Tabla1[[#This Row],[Org 2]],1,2)</f>
        <v>10</v>
      </c>
      <c r="B1089" s="28" t="s">
        <v>64</v>
      </c>
      <c r="C1089" s="28" t="s">
        <v>66</v>
      </c>
      <c r="D1089" s="11" t="str">
        <f>VLOOKUP(C1089,Hoja2!B:C,2,FALSE)</f>
        <v>Iniciativas Sociales</v>
      </c>
      <c r="E1089" s="12" t="str">
        <f t="shared" si="40"/>
        <v>2</v>
      </c>
      <c r="F1089" s="12" t="str">
        <f t="shared" si="41"/>
        <v>22</v>
      </c>
      <c r="G1089" s="28" t="s">
        <v>779</v>
      </c>
      <c r="H1089" s="29" t="s">
        <v>780</v>
      </c>
      <c r="I1089" s="30">
        <v>20000</v>
      </c>
      <c r="J1089" s="30">
        <v>0</v>
      </c>
      <c r="K1089" s="30">
        <v>20000</v>
      </c>
      <c r="L1089" s="30">
        <v>6810.93</v>
      </c>
      <c r="M1089" s="30">
        <v>6810.93</v>
      </c>
      <c r="N1089" s="30">
        <v>1177</v>
      </c>
      <c r="O1089" s="30">
        <v>1177</v>
      </c>
    </row>
    <row r="1090" spans="1:15" x14ac:dyDescent="0.25">
      <c r="A1090" s="10" t="str">
        <f>MID(Tabla1[[#This Row],[Org 2]],1,2)</f>
        <v>10</v>
      </c>
      <c r="B1090" s="28" t="s">
        <v>64</v>
      </c>
      <c r="C1090" s="28" t="s">
        <v>66</v>
      </c>
      <c r="D1090" s="11" t="str">
        <f>VLOOKUP(C1090,Hoja2!B:C,2,FALSE)</f>
        <v>Iniciativas Sociales</v>
      </c>
      <c r="E1090" s="12" t="str">
        <f t="shared" si="40"/>
        <v>2</v>
      </c>
      <c r="F1090" s="12" t="str">
        <f t="shared" si="41"/>
        <v>22</v>
      </c>
      <c r="G1090" s="28" t="s">
        <v>781</v>
      </c>
      <c r="H1090" s="29" t="s">
        <v>782</v>
      </c>
      <c r="I1090" s="30">
        <v>10000</v>
      </c>
      <c r="J1090" s="30">
        <v>0</v>
      </c>
      <c r="K1090" s="30">
        <v>10000</v>
      </c>
      <c r="L1090" s="30">
        <v>4321.53</v>
      </c>
      <c r="M1090" s="30">
        <v>4321.53</v>
      </c>
      <c r="N1090" s="30">
        <v>1096.53</v>
      </c>
      <c r="O1090" s="30">
        <v>1096.53</v>
      </c>
    </row>
    <row r="1091" spans="1:15" x14ac:dyDescent="0.25">
      <c r="A1091" s="10" t="str">
        <f>MID(Tabla1[[#This Row],[Org 2]],1,2)</f>
        <v>10</v>
      </c>
      <c r="B1091" s="28" t="s">
        <v>64</v>
      </c>
      <c r="C1091" s="28" t="s">
        <v>66</v>
      </c>
      <c r="D1091" s="11" t="str">
        <f>VLOOKUP(C1091,Hoja2!B:C,2,FALSE)</f>
        <v>Iniciativas Sociales</v>
      </c>
      <c r="E1091" s="12" t="str">
        <f t="shared" si="40"/>
        <v>2</v>
      </c>
      <c r="F1091" s="12" t="str">
        <f t="shared" si="41"/>
        <v>22</v>
      </c>
      <c r="G1091" s="28" t="s">
        <v>783</v>
      </c>
      <c r="H1091" s="29" t="s">
        <v>784</v>
      </c>
      <c r="I1091" s="30">
        <v>10000</v>
      </c>
      <c r="J1091" s="30">
        <v>0</v>
      </c>
      <c r="K1091" s="30">
        <v>10000</v>
      </c>
      <c r="L1091" s="30">
        <v>3669.52</v>
      </c>
      <c r="M1091" s="30">
        <v>3669.52</v>
      </c>
      <c r="N1091" s="30">
        <v>3184.29</v>
      </c>
      <c r="O1091" s="30">
        <v>3184.29</v>
      </c>
    </row>
    <row r="1092" spans="1:15" x14ac:dyDescent="0.25">
      <c r="A1092" s="10" t="str">
        <f>MID(Tabla1[[#This Row],[Org 2]],1,2)</f>
        <v>10</v>
      </c>
      <c r="B1092" s="28" t="s">
        <v>64</v>
      </c>
      <c r="C1092" s="28" t="s">
        <v>66</v>
      </c>
      <c r="D1092" s="11" t="str">
        <f>VLOOKUP(C1092,Hoja2!B:C,2,FALSE)</f>
        <v>Iniciativas Sociales</v>
      </c>
      <c r="E1092" s="12" t="str">
        <f t="shared" si="40"/>
        <v>2</v>
      </c>
      <c r="F1092" s="12" t="str">
        <f t="shared" si="41"/>
        <v>22</v>
      </c>
      <c r="G1092" s="28" t="s">
        <v>785</v>
      </c>
      <c r="H1092" s="29" t="s">
        <v>786</v>
      </c>
      <c r="I1092" s="30">
        <v>5000</v>
      </c>
      <c r="J1092" s="30">
        <v>0</v>
      </c>
      <c r="K1092" s="30">
        <v>5000</v>
      </c>
      <c r="L1092" s="30">
        <v>4343.8999999999996</v>
      </c>
      <c r="M1092" s="30">
        <v>4343.8999999999996</v>
      </c>
      <c r="N1092" s="30">
        <v>2988.7</v>
      </c>
      <c r="O1092" s="30">
        <v>2988.7</v>
      </c>
    </row>
    <row r="1093" spans="1:15" x14ac:dyDescent="0.25">
      <c r="A1093" s="10" t="str">
        <f>MID(Tabla1[[#This Row],[Org 2]],1,2)</f>
        <v>10</v>
      </c>
      <c r="B1093" s="28" t="s">
        <v>64</v>
      </c>
      <c r="C1093" s="28" t="s">
        <v>66</v>
      </c>
      <c r="D1093" s="11" t="str">
        <f>VLOOKUP(C1093,Hoja2!B:C,2,FALSE)</f>
        <v>Iniciativas Sociales</v>
      </c>
      <c r="E1093" s="12" t="str">
        <f t="shared" si="40"/>
        <v>2</v>
      </c>
      <c r="F1093" s="12" t="str">
        <f t="shared" si="41"/>
        <v>22</v>
      </c>
      <c r="G1093" s="28" t="s">
        <v>451</v>
      </c>
      <c r="H1093" s="29" t="s">
        <v>452</v>
      </c>
      <c r="I1093" s="30">
        <v>21300</v>
      </c>
      <c r="J1093" s="30">
        <v>0</v>
      </c>
      <c r="K1093" s="30">
        <v>21300</v>
      </c>
      <c r="L1093" s="30">
        <v>44823.46</v>
      </c>
      <c r="M1093" s="30">
        <v>44823.46</v>
      </c>
      <c r="N1093" s="30">
        <v>19414.34</v>
      </c>
      <c r="O1093" s="30">
        <v>15784.34</v>
      </c>
    </row>
    <row r="1094" spans="1:15" x14ac:dyDescent="0.25">
      <c r="A1094" s="10" t="str">
        <f>MID(Tabla1[[#This Row],[Org 2]],1,2)</f>
        <v>10</v>
      </c>
      <c r="B1094" s="28" t="s">
        <v>64</v>
      </c>
      <c r="C1094" s="28" t="s">
        <v>66</v>
      </c>
      <c r="D1094" s="11" t="str">
        <f>VLOOKUP(C1094,Hoja2!B:C,2,FALSE)</f>
        <v>Iniciativas Sociales</v>
      </c>
      <c r="E1094" s="12" t="str">
        <f t="shared" si="40"/>
        <v>2</v>
      </c>
      <c r="F1094" s="12" t="str">
        <f t="shared" si="41"/>
        <v>22</v>
      </c>
      <c r="G1094" s="28" t="s">
        <v>503</v>
      </c>
      <c r="H1094" s="29" t="s">
        <v>504</v>
      </c>
      <c r="I1094" s="30">
        <v>408235</v>
      </c>
      <c r="J1094" s="30">
        <v>0</v>
      </c>
      <c r="K1094" s="30">
        <v>408235</v>
      </c>
      <c r="L1094" s="30">
        <v>399097.04</v>
      </c>
      <c r="M1094" s="30">
        <v>399097.04</v>
      </c>
      <c r="N1094" s="30">
        <v>130505.41</v>
      </c>
      <c r="O1094" s="30">
        <v>130505.41</v>
      </c>
    </row>
    <row r="1095" spans="1:15" x14ac:dyDescent="0.25">
      <c r="A1095" s="10" t="str">
        <f>MID(Tabla1[[#This Row],[Org 2]],1,2)</f>
        <v>10</v>
      </c>
      <c r="B1095" s="28" t="s">
        <v>64</v>
      </c>
      <c r="C1095" s="28" t="s">
        <v>66</v>
      </c>
      <c r="D1095" s="11" t="str">
        <f>VLOOKUP(C1095,Hoja2!B:C,2,FALSE)</f>
        <v>Iniciativas Sociales</v>
      </c>
      <c r="E1095" s="12" t="str">
        <f t="shared" si="40"/>
        <v>2</v>
      </c>
      <c r="F1095" s="12" t="str">
        <f t="shared" si="41"/>
        <v>22</v>
      </c>
      <c r="G1095" s="28" t="s">
        <v>459</v>
      </c>
      <c r="H1095" s="29" t="s">
        <v>460</v>
      </c>
      <c r="I1095" s="30">
        <v>28000</v>
      </c>
      <c r="J1095" s="30">
        <v>0</v>
      </c>
      <c r="K1095" s="30">
        <v>28000</v>
      </c>
      <c r="L1095" s="30">
        <v>8470</v>
      </c>
      <c r="M1095" s="30">
        <v>8470</v>
      </c>
      <c r="N1095" s="30">
        <v>4235</v>
      </c>
      <c r="O1095" s="30">
        <v>4235</v>
      </c>
    </row>
    <row r="1096" spans="1:15" x14ac:dyDescent="0.25">
      <c r="A1096" s="10" t="str">
        <f>MID(Tabla1[[#This Row],[Org 2]],1,2)</f>
        <v>10</v>
      </c>
      <c r="B1096" s="28" t="s">
        <v>64</v>
      </c>
      <c r="C1096" s="28" t="s">
        <v>66</v>
      </c>
      <c r="D1096" s="11" t="str">
        <f>VLOOKUP(C1096,Hoja2!B:C,2,FALSE)</f>
        <v>Iniciativas Sociales</v>
      </c>
      <c r="E1096" s="12" t="str">
        <f t="shared" si="40"/>
        <v>2</v>
      </c>
      <c r="F1096" s="12" t="str">
        <f t="shared" si="41"/>
        <v>22</v>
      </c>
      <c r="G1096" s="28" t="s">
        <v>426</v>
      </c>
      <c r="H1096" s="29" t="s">
        <v>427</v>
      </c>
      <c r="I1096" s="30">
        <v>2589710</v>
      </c>
      <c r="J1096" s="30">
        <v>0</v>
      </c>
      <c r="K1096" s="30">
        <v>2589710</v>
      </c>
      <c r="L1096" s="30">
        <v>2365698.0699999998</v>
      </c>
      <c r="M1096" s="30">
        <v>2133297.4500000002</v>
      </c>
      <c r="N1096" s="30">
        <v>805319.28</v>
      </c>
      <c r="O1096" s="30">
        <v>738400.71</v>
      </c>
    </row>
    <row r="1097" spans="1:15" x14ac:dyDescent="0.25">
      <c r="A1097" s="10" t="str">
        <f>MID(Tabla1[[#This Row],[Org 2]],1,2)</f>
        <v>10</v>
      </c>
      <c r="B1097" s="28" t="s">
        <v>64</v>
      </c>
      <c r="C1097" s="28" t="s">
        <v>66</v>
      </c>
      <c r="D1097" s="11" t="str">
        <f>VLOOKUP(C1097,Hoja2!B:C,2,FALSE)</f>
        <v>Iniciativas Sociales</v>
      </c>
      <c r="E1097" s="12" t="str">
        <f t="shared" si="40"/>
        <v>2</v>
      </c>
      <c r="F1097" s="12" t="str">
        <f t="shared" si="41"/>
        <v>23</v>
      </c>
      <c r="G1097" s="28" t="s">
        <v>406</v>
      </c>
      <c r="H1097" s="29" t="s">
        <v>407</v>
      </c>
      <c r="I1097" s="30">
        <v>300</v>
      </c>
      <c r="J1097" s="30">
        <v>0</v>
      </c>
      <c r="K1097" s="30">
        <v>300</v>
      </c>
      <c r="L1097" s="30">
        <v>18.7</v>
      </c>
      <c r="M1097" s="30">
        <v>18.7</v>
      </c>
      <c r="N1097" s="30">
        <v>18.7</v>
      </c>
      <c r="O1097" s="30">
        <v>18.7</v>
      </c>
    </row>
    <row r="1098" spans="1:15" x14ac:dyDescent="0.25">
      <c r="A1098" s="10" t="str">
        <f>MID(Tabla1[[#This Row],[Org 2]],1,2)</f>
        <v>10</v>
      </c>
      <c r="B1098" s="28" t="s">
        <v>64</v>
      </c>
      <c r="C1098" s="28" t="s">
        <v>66</v>
      </c>
      <c r="D1098" s="11" t="str">
        <f>VLOOKUP(C1098,Hoja2!B:C,2,FALSE)</f>
        <v>Iniciativas Sociales</v>
      </c>
      <c r="E1098" s="12" t="str">
        <f t="shared" si="40"/>
        <v>2</v>
      </c>
      <c r="F1098" s="12" t="str">
        <f t="shared" si="41"/>
        <v>23</v>
      </c>
      <c r="G1098" s="28" t="s">
        <v>410</v>
      </c>
      <c r="H1098" s="29" t="s">
        <v>411</v>
      </c>
      <c r="I1098" s="30">
        <v>300</v>
      </c>
      <c r="J1098" s="30">
        <v>0</v>
      </c>
      <c r="K1098" s="30">
        <v>300</v>
      </c>
      <c r="L1098" s="30">
        <v>32</v>
      </c>
      <c r="M1098" s="30">
        <v>32</v>
      </c>
      <c r="N1098" s="30">
        <v>32</v>
      </c>
      <c r="O1098" s="30">
        <v>32</v>
      </c>
    </row>
    <row r="1099" spans="1:15" x14ac:dyDescent="0.25">
      <c r="A1099" s="10" t="str">
        <f>MID(Tabla1[[#This Row],[Org 2]],1,2)</f>
        <v>10</v>
      </c>
      <c r="B1099" s="28" t="s">
        <v>64</v>
      </c>
      <c r="C1099" s="28" t="s">
        <v>66</v>
      </c>
      <c r="D1099" s="11" t="str">
        <f>VLOOKUP(C1099,Hoja2!B:C,2,FALSE)</f>
        <v>Iniciativas Sociales</v>
      </c>
      <c r="E1099" s="12" t="str">
        <f t="shared" si="40"/>
        <v>4</v>
      </c>
      <c r="F1099" s="12" t="str">
        <f t="shared" si="41"/>
        <v>48</v>
      </c>
      <c r="G1099" s="28" t="s">
        <v>651</v>
      </c>
      <c r="H1099" s="29" t="s">
        <v>652</v>
      </c>
      <c r="I1099" s="30">
        <v>111980</v>
      </c>
      <c r="J1099" s="30">
        <v>0</v>
      </c>
      <c r="K1099" s="30">
        <v>111980</v>
      </c>
      <c r="L1099" s="30">
        <v>111555.2</v>
      </c>
      <c r="M1099" s="30">
        <v>58315.199999999997</v>
      </c>
      <c r="N1099" s="30">
        <v>58315.199999999997</v>
      </c>
      <c r="O1099" s="30">
        <v>58315.199999999997</v>
      </c>
    </row>
    <row r="1100" spans="1:15" x14ac:dyDescent="0.25">
      <c r="A1100" s="10" t="str">
        <f>MID(Tabla1[[#This Row],[Org 2]],1,2)</f>
        <v>10</v>
      </c>
      <c r="B1100" s="28" t="s">
        <v>64</v>
      </c>
      <c r="C1100" s="28" t="s">
        <v>66</v>
      </c>
      <c r="D1100" s="11" t="str">
        <f>VLOOKUP(C1100,Hoja2!B:C,2,FALSE)</f>
        <v>Iniciativas Sociales</v>
      </c>
      <c r="E1100" s="12" t="str">
        <f t="shared" si="40"/>
        <v>4</v>
      </c>
      <c r="F1100" s="12" t="str">
        <f t="shared" si="41"/>
        <v>48</v>
      </c>
      <c r="G1100" s="28" t="s">
        <v>769</v>
      </c>
      <c r="H1100" s="29" t="s">
        <v>770</v>
      </c>
      <c r="I1100" s="30">
        <v>102000</v>
      </c>
      <c r="J1100" s="30">
        <v>0</v>
      </c>
      <c r="K1100" s="30">
        <v>102000</v>
      </c>
      <c r="L1100" s="30">
        <v>102000</v>
      </c>
      <c r="M1100" s="30">
        <v>69058.350000000006</v>
      </c>
      <c r="N1100" s="30">
        <v>69058.350000000006</v>
      </c>
      <c r="O1100" s="30">
        <v>69058.350000000006</v>
      </c>
    </row>
    <row r="1101" spans="1:15" x14ac:dyDescent="0.25">
      <c r="A1101" s="10" t="str">
        <f>MID(Tabla1[[#This Row],[Org 2]],1,2)</f>
        <v>10</v>
      </c>
      <c r="B1101" s="28" t="s">
        <v>64</v>
      </c>
      <c r="C1101" s="28" t="s">
        <v>66</v>
      </c>
      <c r="D1101" s="11" t="str">
        <f>VLOOKUP(C1101,Hoja2!B:C,2,FALSE)</f>
        <v>Iniciativas Sociales</v>
      </c>
      <c r="E1101" s="12" t="str">
        <f t="shared" si="40"/>
        <v>4</v>
      </c>
      <c r="F1101" s="12" t="str">
        <f t="shared" si="41"/>
        <v>48</v>
      </c>
      <c r="G1101" s="28" t="s">
        <v>787</v>
      </c>
      <c r="H1101" s="29" t="s">
        <v>788</v>
      </c>
      <c r="I1101" s="30">
        <v>33660</v>
      </c>
      <c r="J1101" s="30">
        <v>0</v>
      </c>
      <c r="K1101" s="30">
        <v>33660</v>
      </c>
      <c r="L1101" s="30">
        <v>33660</v>
      </c>
      <c r="M1101" s="30">
        <v>33660</v>
      </c>
      <c r="N1101" s="30">
        <v>33660</v>
      </c>
      <c r="O1101" s="30">
        <v>33660</v>
      </c>
    </row>
    <row r="1102" spans="1:15" x14ac:dyDescent="0.25">
      <c r="A1102" s="10" t="str">
        <f>MID(Tabla1[[#This Row],[Org 2]],1,2)</f>
        <v>10</v>
      </c>
      <c r="B1102" s="28" t="s">
        <v>64</v>
      </c>
      <c r="C1102" s="28" t="s">
        <v>66</v>
      </c>
      <c r="D1102" s="11" t="str">
        <f>VLOOKUP(C1102,Hoja2!B:C,2,FALSE)</f>
        <v>Iniciativas Sociales</v>
      </c>
      <c r="E1102" s="12" t="str">
        <f t="shared" si="40"/>
        <v>4</v>
      </c>
      <c r="F1102" s="12" t="str">
        <f t="shared" si="41"/>
        <v>48</v>
      </c>
      <c r="G1102" s="28" t="s">
        <v>789</v>
      </c>
      <c r="H1102" s="29" t="s">
        <v>790</v>
      </c>
      <c r="I1102" s="30">
        <v>14850</v>
      </c>
      <c r="J1102" s="30">
        <v>0</v>
      </c>
      <c r="K1102" s="30">
        <v>14850</v>
      </c>
      <c r="L1102" s="30">
        <v>14850</v>
      </c>
      <c r="M1102" s="30">
        <v>14850</v>
      </c>
      <c r="N1102" s="30">
        <v>14850</v>
      </c>
      <c r="O1102" s="30">
        <v>14850</v>
      </c>
    </row>
    <row r="1103" spans="1:15" x14ac:dyDescent="0.25">
      <c r="A1103" s="10" t="str">
        <f>MID(Tabla1[[#This Row],[Org 2]],1,2)</f>
        <v>10</v>
      </c>
      <c r="B1103" s="28" t="s">
        <v>64</v>
      </c>
      <c r="C1103" s="28" t="s">
        <v>66</v>
      </c>
      <c r="D1103" s="11" t="str">
        <f>VLOOKUP(C1103,Hoja2!B:C,2,FALSE)</f>
        <v>Iniciativas Sociales</v>
      </c>
      <c r="E1103" s="12" t="str">
        <f t="shared" si="40"/>
        <v>4</v>
      </c>
      <c r="F1103" s="12" t="str">
        <f t="shared" si="41"/>
        <v>48</v>
      </c>
      <c r="G1103" s="28" t="s">
        <v>791</v>
      </c>
      <c r="H1103" s="29" t="s">
        <v>792</v>
      </c>
      <c r="I1103" s="30">
        <v>8910</v>
      </c>
      <c r="J1103" s="30">
        <v>0</v>
      </c>
      <c r="K1103" s="30">
        <v>8910</v>
      </c>
      <c r="L1103" s="30">
        <v>8910</v>
      </c>
      <c r="M1103" s="30">
        <v>8910</v>
      </c>
      <c r="N1103" s="30">
        <v>8910</v>
      </c>
      <c r="O1103" s="30">
        <v>8910</v>
      </c>
    </row>
    <row r="1104" spans="1:15" x14ac:dyDescent="0.25">
      <c r="A1104" s="10" t="str">
        <f>MID(Tabla1[[#This Row],[Org 2]],1,2)</f>
        <v>10</v>
      </c>
      <c r="B1104" s="28" t="s">
        <v>64</v>
      </c>
      <c r="C1104" s="28" t="s">
        <v>66</v>
      </c>
      <c r="D1104" s="11" t="str">
        <f>VLOOKUP(C1104,Hoja2!B:C,2,FALSE)</f>
        <v>Iniciativas Sociales</v>
      </c>
      <c r="E1104" s="12" t="str">
        <f t="shared" si="40"/>
        <v>4</v>
      </c>
      <c r="F1104" s="12" t="str">
        <f t="shared" si="41"/>
        <v>48</v>
      </c>
      <c r="G1104" s="28" t="s">
        <v>793</v>
      </c>
      <c r="H1104" s="29" t="s">
        <v>794</v>
      </c>
      <c r="I1104" s="30">
        <v>3500</v>
      </c>
      <c r="J1104" s="30">
        <v>0</v>
      </c>
      <c r="K1104" s="30">
        <v>3500</v>
      </c>
      <c r="L1104" s="30">
        <v>0</v>
      </c>
      <c r="M1104" s="30">
        <v>0</v>
      </c>
      <c r="N1104" s="30">
        <v>0</v>
      </c>
      <c r="O1104" s="30">
        <v>0</v>
      </c>
    </row>
    <row r="1105" spans="1:15" x14ac:dyDescent="0.25">
      <c r="A1105" s="10" t="str">
        <f>MID(Tabla1[[#This Row],[Org 2]],1,2)</f>
        <v>10</v>
      </c>
      <c r="B1105" s="28" t="s">
        <v>64</v>
      </c>
      <c r="C1105" s="28" t="s">
        <v>66</v>
      </c>
      <c r="D1105" s="11" t="str">
        <f>VLOOKUP(C1105,Hoja2!B:C,2,FALSE)</f>
        <v>Iniciativas Sociales</v>
      </c>
      <c r="E1105" s="12" t="str">
        <f t="shared" si="40"/>
        <v>4</v>
      </c>
      <c r="F1105" s="12" t="str">
        <f t="shared" si="41"/>
        <v>48</v>
      </c>
      <c r="G1105" s="28" t="s">
        <v>795</v>
      </c>
      <c r="H1105" s="29" t="s">
        <v>796</v>
      </c>
      <c r="I1105" s="30">
        <v>2970</v>
      </c>
      <c r="J1105" s="30">
        <v>0</v>
      </c>
      <c r="K1105" s="30">
        <v>2970</v>
      </c>
      <c r="L1105" s="30">
        <v>2970</v>
      </c>
      <c r="M1105" s="30">
        <v>2970</v>
      </c>
      <c r="N1105" s="30">
        <v>2970</v>
      </c>
      <c r="O1105" s="30">
        <v>2970</v>
      </c>
    </row>
    <row r="1106" spans="1:15" x14ac:dyDescent="0.25">
      <c r="A1106" s="10" t="str">
        <f>MID(Tabla1[[#This Row],[Org 2]],1,2)</f>
        <v>10</v>
      </c>
      <c r="B1106" s="28" t="s">
        <v>64</v>
      </c>
      <c r="C1106" s="28" t="s">
        <v>66</v>
      </c>
      <c r="D1106" s="11" t="str">
        <f>VLOOKUP(C1106,Hoja2!B:C,2,FALSE)</f>
        <v>Iniciativas Sociales</v>
      </c>
      <c r="E1106" s="12" t="str">
        <f t="shared" si="40"/>
        <v>4</v>
      </c>
      <c r="F1106" s="12" t="str">
        <f t="shared" si="41"/>
        <v>48</v>
      </c>
      <c r="G1106" s="28" t="s">
        <v>797</v>
      </c>
      <c r="H1106" s="29" t="s">
        <v>798</v>
      </c>
      <c r="I1106" s="30">
        <v>7700</v>
      </c>
      <c r="J1106" s="30">
        <v>0</v>
      </c>
      <c r="K1106" s="30">
        <v>7700</v>
      </c>
      <c r="L1106" s="30">
        <v>7700</v>
      </c>
      <c r="M1106" s="30">
        <v>7700</v>
      </c>
      <c r="N1106" s="30">
        <v>7700</v>
      </c>
      <c r="O1106" s="30">
        <v>7700</v>
      </c>
    </row>
    <row r="1107" spans="1:15" x14ac:dyDescent="0.25">
      <c r="A1107" s="10" t="str">
        <f>MID(Tabla1[[#This Row],[Org 2]],1,2)</f>
        <v>10</v>
      </c>
      <c r="B1107" s="28" t="s">
        <v>64</v>
      </c>
      <c r="C1107" s="28" t="s">
        <v>66</v>
      </c>
      <c r="D1107" s="11" t="str">
        <f>VLOOKUP(C1107,Hoja2!B:C,2,FALSE)</f>
        <v>Iniciativas Sociales</v>
      </c>
      <c r="E1107" s="12" t="str">
        <f t="shared" si="40"/>
        <v>4</v>
      </c>
      <c r="F1107" s="12" t="str">
        <f t="shared" si="41"/>
        <v>48</v>
      </c>
      <c r="G1107" s="28" t="s">
        <v>799</v>
      </c>
      <c r="H1107" s="29" t="s">
        <v>800</v>
      </c>
      <c r="I1107" s="30">
        <v>5000</v>
      </c>
      <c r="J1107" s="30">
        <v>0</v>
      </c>
      <c r="K1107" s="30">
        <v>5000</v>
      </c>
      <c r="L1107" s="30">
        <v>5000</v>
      </c>
      <c r="M1107" s="30">
        <v>5000</v>
      </c>
      <c r="N1107" s="30">
        <v>5000</v>
      </c>
      <c r="O1107" s="30">
        <v>5000</v>
      </c>
    </row>
    <row r="1108" spans="1:15" x14ac:dyDescent="0.25">
      <c r="A1108" s="10" t="str">
        <f>MID(Tabla1[[#This Row],[Org 2]],1,2)</f>
        <v>10</v>
      </c>
      <c r="B1108" s="28" t="s">
        <v>64</v>
      </c>
      <c r="C1108" s="28" t="s">
        <v>66</v>
      </c>
      <c r="D1108" s="11" t="str">
        <f>VLOOKUP(C1108,Hoja2!B:C,2,FALSE)</f>
        <v>Iniciativas Sociales</v>
      </c>
      <c r="E1108" s="12" t="str">
        <f t="shared" si="40"/>
        <v>4</v>
      </c>
      <c r="F1108" s="12" t="str">
        <f t="shared" si="41"/>
        <v>48</v>
      </c>
      <c r="G1108" s="28" t="s">
        <v>801</v>
      </c>
      <c r="H1108" s="29" t="s">
        <v>802</v>
      </c>
      <c r="I1108" s="30">
        <v>5850</v>
      </c>
      <c r="J1108" s="30">
        <v>0</v>
      </c>
      <c r="K1108" s="30">
        <v>5850</v>
      </c>
      <c r="L1108" s="30">
        <v>5850</v>
      </c>
      <c r="M1108" s="30">
        <v>5850</v>
      </c>
      <c r="N1108" s="30">
        <v>5850</v>
      </c>
      <c r="O1108" s="30">
        <v>0</v>
      </c>
    </row>
    <row r="1109" spans="1:15" x14ac:dyDescent="0.25">
      <c r="A1109" s="10" t="str">
        <f>MID(Tabla1[[#This Row],[Org 2]],1,2)</f>
        <v>10</v>
      </c>
      <c r="B1109" s="28" t="s">
        <v>64</v>
      </c>
      <c r="C1109" s="28" t="s">
        <v>66</v>
      </c>
      <c r="D1109" s="11" t="str">
        <f>VLOOKUP(C1109,Hoja2!B:C,2,FALSE)</f>
        <v>Iniciativas Sociales</v>
      </c>
      <c r="E1109" s="12" t="str">
        <f t="shared" si="40"/>
        <v>4</v>
      </c>
      <c r="F1109" s="12" t="str">
        <f t="shared" si="41"/>
        <v>48</v>
      </c>
      <c r="G1109" s="28" t="s">
        <v>803</v>
      </c>
      <c r="H1109" s="29" t="s">
        <v>804</v>
      </c>
      <c r="I1109" s="30">
        <v>4000</v>
      </c>
      <c r="J1109" s="30">
        <v>0</v>
      </c>
      <c r="K1109" s="30">
        <v>4000</v>
      </c>
      <c r="L1109" s="30">
        <v>4000</v>
      </c>
      <c r="M1109" s="30">
        <v>4000</v>
      </c>
      <c r="N1109" s="30">
        <v>4000</v>
      </c>
      <c r="O1109" s="30">
        <v>4000</v>
      </c>
    </row>
    <row r="1110" spans="1:15" x14ac:dyDescent="0.25">
      <c r="A1110" s="10" t="str">
        <f>MID(Tabla1[[#This Row],[Org 2]],1,2)</f>
        <v>10</v>
      </c>
      <c r="B1110" s="28" t="s">
        <v>64</v>
      </c>
      <c r="C1110" s="28" t="s">
        <v>66</v>
      </c>
      <c r="D1110" s="11" t="str">
        <f>VLOOKUP(C1110,Hoja2!B:C,2,FALSE)</f>
        <v>Iniciativas Sociales</v>
      </c>
      <c r="E1110" s="12" t="str">
        <f t="shared" si="40"/>
        <v>4</v>
      </c>
      <c r="F1110" s="12" t="str">
        <f t="shared" si="41"/>
        <v>48</v>
      </c>
      <c r="G1110" s="28" t="s">
        <v>805</v>
      </c>
      <c r="H1110" s="29" t="s">
        <v>806</v>
      </c>
      <c r="I1110" s="30">
        <v>1500</v>
      </c>
      <c r="J1110" s="30">
        <v>0</v>
      </c>
      <c r="K1110" s="30">
        <v>1500</v>
      </c>
      <c r="L1110" s="30">
        <v>1500</v>
      </c>
      <c r="M1110" s="30">
        <v>1500</v>
      </c>
      <c r="N1110" s="30">
        <v>1500</v>
      </c>
      <c r="O1110" s="30">
        <v>1500</v>
      </c>
    </row>
    <row r="1111" spans="1:15" x14ac:dyDescent="0.25">
      <c r="A1111" s="10" t="str">
        <f>MID(Tabla1[[#This Row],[Org 2]],1,2)</f>
        <v>10</v>
      </c>
      <c r="B1111" s="28" t="s">
        <v>64</v>
      </c>
      <c r="C1111" s="28" t="s">
        <v>66</v>
      </c>
      <c r="D1111" s="11" t="str">
        <f>VLOOKUP(C1111,Hoja2!B:C,2,FALSE)</f>
        <v>Iniciativas Sociales</v>
      </c>
      <c r="E1111" s="12" t="str">
        <f t="shared" si="40"/>
        <v>4</v>
      </c>
      <c r="F1111" s="12" t="str">
        <f t="shared" si="41"/>
        <v>48</v>
      </c>
      <c r="G1111" s="28" t="s">
        <v>807</v>
      </c>
      <c r="H1111" s="29" t="s">
        <v>808</v>
      </c>
      <c r="I1111" s="30">
        <v>66000</v>
      </c>
      <c r="J1111" s="30">
        <v>0</v>
      </c>
      <c r="K1111" s="30">
        <v>66000</v>
      </c>
      <c r="L1111" s="30">
        <v>66000</v>
      </c>
      <c r="M1111" s="30">
        <v>66000</v>
      </c>
      <c r="N1111" s="30">
        <v>66000</v>
      </c>
      <c r="O1111" s="30">
        <v>66000</v>
      </c>
    </row>
    <row r="1112" spans="1:15" x14ac:dyDescent="0.25">
      <c r="A1112" s="10" t="str">
        <f>MID(Tabla1[[#This Row],[Org 2]],1,2)</f>
        <v>10</v>
      </c>
      <c r="B1112" s="28" t="s">
        <v>64</v>
      </c>
      <c r="C1112" s="28" t="s">
        <v>66</v>
      </c>
      <c r="D1112" s="11" t="str">
        <f>VLOOKUP(C1112,Hoja2!B:C,2,FALSE)</f>
        <v>Iniciativas Sociales</v>
      </c>
      <c r="E1112" s="12" t="str">
        <f t="shared" si="40"/>
        <v>4</v>
      </c>
      <c r="F1112" s="12" t="str">
        <f t="shared" si="41"/>
        <v>48</v>
      </c>
      <c r="G1112" s="28" t="s">
        <v>809</v>
      </c>
      <c r="H1112" s="29" t="s">
        <v>810</v>
      </c>
      <c r="I1112" s="30">
        <v>3000</v>
      </c>
      <c r="J1112" s="30">
        <v>0</v>
      </c>
      <c r="K1112" s="30">
        <v>3000</v>
      </c>
      <c r="L1112" s="30">
        <v>3000</v>
      </c>
      <c r="M1112" s="30">
        <v>3000</v>
      </c>
      <c r="N1112" s="30">
        <v>3000</v>
      </c>
      <c r="O1112" s="30">
        <v>0</v>
      </c>
    </row>
    <row r="1113" spans="1:15" x14ac:dyDescent="0.25">
      <c r="A1113" s="10" t="str">
        <f>MID(Tabla1[[#This Row],[Org 2]],1,2)</f>
        <v>10</v>
      </c>
      <c r="B1113" s="28" t="s">
        <v>64</v>
      </c>
      <c r="C1113" s="28" t="s">
        <v>66</v>
      </c>
      <c r="D1113" s="11" t="str">
        <f>VLOOKUP(C1113,Hoja2!B:C,2,FALSE)</f>
        <v>Iniciativas Sociales</v>
      </c>
      <c r="E1113" s="12" t="str">
        <f t="shared" si="40"/>
        <v>4</v>
      </c>
      <c r="F1113" s="12" t="str">
        <f t="shared" si="41"/>
        <v>48</v>
      </c>
      <c r="G1113" s="28" t="s">
        <v>811</v>
      </c>
      <c r="H1113" s="29" t="s">
        <v>812</v>
      </c>
      <c r="I1113" s="30">
        <v>3600</v>
      </c>
      <c r="J1113" s="30">
        <v>0</v>
      </c>
      <c r="K1113" s="30">
        <v>3600</v>
      </c>
      <c r="L1113" s="30">
        <v>0</v>
      </c>
      <c r="M1113" s="30">
        <v>0</v>
      </c>
      <c r="N1113" s="30">
        <v>0</v>
      </c>
      <c r="O1113" s="30">
        <v>0</v>
      </c>
    </row>
    <row r="1114" spans="1:15" x14ac:dyDescent="0.25">
      <c r="A1114" s="10" t="str">
        <f>MID(Tabla1[[#This Row],[Org 2]],1,2)</f>
        <v>10</v>
      </c>
      <c r="B1114" s="28" t="s">
        <v>64</v>
      </c>
      <c r="C1114" s="28" t="s">
        <v>66</v>
      </c>
      <c r="D1114" s="11" t="str">
        <f>VLOOKUP(C1114,Hoja2!B:C,2,FALSE)</f>
        <v>Iniciativas Sociales</v>
      </c>
      <c r="E1114" s="12" t="str">
        <f t="shared" si="40"/>
        <v>4</v>
      </c>
      <c r="F1114" s="12" t="str">
        <f t="shared" si="41"/>
        <v>49</v>
      </c>
      <c r="G1114" s="28" t="s">
        <v>813</v>
      </c>
      <c r="H1114" s="29" t="s">
        <v>814</v>
      </c>
      <c r="I1114" s="30">
        <v>20000</v>
      </c>
      <c r="J1114" s="30">
        <v>0</v>
      </c>
      <c r="K1114" s="30">
        <v>20000</v>
      </c>
      <c r="L1114" s="30">
        <v>20000</v>
      </c>
      <c r="M1114" s="30">
        <v>20000</v>
      </c>
      <c r="N1114" s="30">
        <v>20000</v>
      </c>
      <c r="O1114" s="30">
        <v>20000</v>
      </c>
    </row>
    <row r="1115" spans="1:15" x14ac:dyDescent="0.25">
      <c r="A1115" s="10" t="str">
        <f>MID(Tabla1[[#This Row],[Org 2]],1,2)</f>
        <v>10</v>
      </c>
      <c r="B1115" s="28" t="s">
        <v>64</v>
      </c>
      <c r="C1115" s="28" t="s">
        <v>66</v>
      </c>
      <c r="D1115" s="11" t="str">
        <f>VLOOKUP(C1115,Hoja2!B:C,2,FALSE)</f>
        <v>Iniciativas Sociales</v>
      </c>
      <c r="E1115" s="12" t="str">
        <f t="shared" si="40"/>
        <v>4</v>
      </c>
      <c r="F1115" s="12" t="str">
        <f t="shared" si="41"/>
        <v>49</v>
      </c>
      <c r="G1115" s="28" t="s">
        <v>815</v>
      </c>
      <c r="H1115" s="29" t="s">
        <v>816</v>
      </c>
      <c r="I1115" s="30">
        <v>611155</v>
      </c>
      <c r="J1115" s="30">
        <v>0</v>
      </c>
      <c r="K1115" s="30">
        <v>611155</v>
      </c>
      <c r="L1115" s="30">
        <v>219485</v>
      </c>
      <c r="M1115" s="30">
        <v>116000</v>
      </c>
      <c r="N1115" s="30">
        <v>76000</v>
      </c>
      <c r="O1115" s="30">
        <v>56000</v>
      </c>
    </row>
    <row r="1116" spans="1:15" x14ac:dyDescent="0.25">
      <c r="A1116" s="10" t="str">
        <f>MID(Tabla1[[#This Row],[Org 2]],1,2)</f>
        <v>10</v>
      </c>
      <c r="B1116" s="28" t="s">
        <v>64</v>
      </c>
      <c r="C1116" s="28" t="s">
        <v>66</v>
      </c>
      <c r="D1116" s="11" t="str">
        <f>VLOOKUP(C1116,Hoja2!B:C,2,FALSE)</f>
        <v>Iniciativas Sociales</v>
      </c>
      <c r="E1116" s="12" t="str">
        <f t="shared" si="40"/>
        <v>6</v>
      </c>
      <c r="F1116" s="12" t="str">
        <f t="shared" si="41"/>
        <v>62</v>
      </c>
      <c r="G1116" s="28" t="s">
        <v>648</v>
      </c>
      <c r="H1116" s="29" t="s">
        <v>508</v>
      </c>
      <c r="I1116" s="30">
        <v>0</v>
      </c>
      <c r="J1116" s="30">
        <v>540864.47</v>
      </c>
      <c r="K1116" s="30">
        <v>540864.47</v>
      </c>
      <c r="L1116" s="30">
        <v>492684.1</v>
      </c>
      <c r="M1116" s="30">
        <v>492684.1</v>
      </c>
      <c r="N1116" s="30">
        <v>0</v>
      </c>
      <c r="O1116" s="30">
        <v>0</v>
      </c>
    </row>
    <row r="1117" spans="1:15" x14ac:dyDescent="0.25">
      <c r="A1117" s="10" t="str">
        <f>MID(Tabla1[[#This Row],[Org 2]],1,2)</f>
        <v>10</v>
      </c>
      <c r="B1117" s="28" t="s">
        <v>64</v>
      </c>
      <c r="C1117" s="28" t="s">
        <v>66</v>
      </c>
      <c r="D1117" s="11" t="str">
        <f>VLOOKUP(C1117,Hoja2!B:C,2,FALSE)</f>
        <v>Iniciativas Sociales</v>
      </c>
      <c r="E1117" s="12" t="str">
        <f t="shared" si="40"/>
        <v>6</v>
      </c>
      <c r="F1117" s="12" t="str">
        <f t="shared" si="41"/>
        <v>62</v>
      </c>
      <c r="G1117" s="28" t="s">
        <v>613</v>
      </c>
      <c r="H1117" s="29" t="s">
        <v>576</v>
      </c>
      <c r="I1117" s="30">
        <v>0</v>
      </c>
      <c r="J1117" s="30">
        <v>326022.40000000002</v>
      </c>
      <c r="K1117" s="30">
        <v>326022.40000000002</v>
      </c>
      <c r="L1117" s="30">
        <v>326022.40000000002</v>
      </c>
      <c r="M1117" s="30">
        <v>326022.40000000002</v>
      </c>
      <c r="N1117" s="30">
        <v>0</v>
      </c>
      <c r="O1117" s="30">
        <v>0</v>
      </c>
    </row>
    <row r="1118" spans="1:15" x14ac:dyDescent="0.25">
      <c r="A1118" s="10" t="str">
        <f>MID(Tabla1[[#This Row],[Org 2]],1,2)</f>
        <v>10</v>
      </c>
      <c r="B1118" s="28" t="s">
        <v>64</v>
      </c>
      <c r="C1118" s="28" t="s">
        <v>66</v>
      </c>
      <c r="D1118" s="11" t="str">
        <f>VLOOKUP(C1118,Hoja2!B:C,2,FALSE)</f>
        <v>Iniciativas Sociales</v>
      </c>
      <c r="E1118" s="12" t="str">
        <f t="shared" si="40"/>
        <v>6</v>
      </c>
      <c r="F1118" s="12" t="str">
        <f t="shared" si="41"/>
        <v>63</v>
      </c>
      <c r="G1118" s="28" t="s">
        <v>817</v>
      </c>
      <c r="H1118" s="29" t="s">
        <v>647</v>
      </c>
      <c r="I1118" s="30">
        <v>0</v>
      </c>
      <c r="J1118" s="30">
        <v>124321.08</v>
      </c>
      <c r="K1118" s="30">
        <v>124321.08</v>
      </c>
      <c r="L1118" s="30">
        <v>124321.08</v>
      </c>
      <c r="M1118" s="30">
        <v>124321.08</v>
      </c>
      <c r="N1118" s="30">
        <v>90467.44</v>
      </c>
      <c r="O1118" s="30">
        <v>90467.44</v>
      </c>
    </row>
    <row r="1119" spans="1:15" x14ac:dyDescent="0.25">
      <c r="A1119" s="10" t="str">
        <f>MID(Tabla1[[#This Row],[Org 2]],1,2)</f>
        <v>10</v>
      </c>
      <c r="B1119" s="28" t="s">
        <v>64</v>
      </c>
      <c r="C1119" s="28" t="s">
        <v>66</v>
      </c>
      <c r="D1119" s="11" t="str">
        <f>VLOOKUP(C1119,Hoja2!B:C,2,FALSE)</f>
        <v>Iniciativas Sociales</v>
      </c>
      <c r="E1119" s="12" t="str">
        <f t="shared" si="40"/>
        <v>6</v>
      </c>
      <c r="F1119" s="12" t="str">
        <f t="shared" si="41"/>
        <v>63</v>
      </c>
      <c r="G1119" s="28" t="s">
        <v>507</v>
      </c>
      <c r="H1119" s="29" t="s">
        <v>508</v>
      </c>
      <c r="I1119" s="30">
        <v>0</v>
      </c>
      <c r="J1119" s="30">
        <v>76328.2</v>
      </c>
      <c r="K1119" s="30">
        <v>76328.2</v>
      </c>
      <c r="L1119" s="30">
        <v>66290.460000000006</v>
      </c>
      <c r="M1119" s="30">
        <v>66290.460000000006</v>
      </c>
      <c r="N1119" s="30">
        <v>65259.94</v>
      </c>
      <c r="O1119" s="30">
        <v>65259.94</v>
      </c>
    </row>
    <row r="1120" spans="1:15" x14ac:dyDescent="0.25">
      <c r="A1120" s="10" t="str">
        <f>MID(Tabla1[[#This Row],[Org 2]],1,2)</f>
        <v>10</v>
      </c>
      <c r="B1120" s="28" t="s">
        <v>64</v>
      </c>
      <c r="C1120" s="28" t="s">
        <v>66</v>
      </c>
      <c r="D1120" s="11" t="str">
        <f>VLOOKUP(C1120,Hoja2!B:C,2,FALSE)</f>
        <v>Iniciativas Sociales</v>
      </c>
      <c r="E1120" s="12" t="str">
        <f t="shared" si="40"/>
        <v>6</v>
      </c>
      <c r="F1120" s="12" t="str">
        <f t="shared" si="41"/>
        <v>63</v>
      </c>
      <c r="G1120" s="28" t="s">
        <v>574</v>
      </c>
      <c r="H1120" s="29" t="s">
        <v>494</v>
      </c>
      <c r="I1120" s="30">
        <v>0</v>
      </c>
      <c r="J1120" s="30">
        <v>4300</v>
      </c>
      <c r="K1120" s="30">
        <v>4300</v>
      </c>
      <c r="L1120" s="30">
        <v>0</v>
      </c>
      <c r="M1120" s="30">
        <v>0</v>
      </c>
      <c r="N1120" s="30">
        <v>0</v>
      </c>
      <c r="O1120" s="30">
        <v>0</v>
      </c>
    </row>
    <row r="1121" spans="1:15" x14ac:dyDescent="0.25">
      <c r="A1121" s="10" t="str">
        <f>MID(Tabla1[[#This Row],[Org 2]],1,2)</f>
        <v>10</v>
      </c>
      <c r="B1121" s="28" t="s">
        <v>64</v>
      </c>
      <c r="C1121" s="28" t="s">
        <v>67</v>
      </c>
      <c r="D1121" s="11" t="str">
        <f>VLOOKUP(C1121,Hoja2!B:C,2,FALSE)</f>
        <v>Dirección Área de Servicios Sociales</v>
      </c>
      <c r="E1121" s="12" t="str">
        <f t="shared" si="40"/>
        <v>1</v>
      </c>
      <c r="F1121" s="12" t="str">
        <f t="shared" si="41"/>
        <v>12</v>
      </c>
      <c r="G1121" s="28" t="s">
        <v>414</v>
      </c>
      <c r="H1121" s="29" t="s">
        <v>415</v>
      </c>
      <c r="I1121" s="30">
        <v>50654</v>
      </c>
      <c r="J1121" s="30">
        <v>0</v>
      </c>
      <c r="K1121" s="30">
        <v>50654</v>
      </c>
      <c r="L1121" s="30">
        <v>50654</v>
      </c>
      <c r="M1121" s="30">
        <v>50654</v>
      </c>
      <c r="N1121" s="30">
        <v>25574.58</v>
      </c>
      <c r="O1121" s="30">
        <v>25574.58</v>
      </c>
    </row>
    <row r="1122" spans="1:15" x14ac:dyDescent="0.25">
      <c r="A1122" s="10" t="str">
        <f>MID(Tabla1[[#This Row],[Org 2]],1,2)</f>
        <v>10</v>
      </c>
      <c r="B1122" s="28" t="s">
        <v>64</v>
      </c>
      <c r="C1122" s="28" t="s">
        <v>67</v>
      </c>
      <c r="D1122" s="11" t="str">
        <f>VLOOKUP(C1122,Hoja2!B:C,2,FALSE)</f>
        <v>Dirección Área de Servicios Sociales</v>
      </c>
      <c r="E1122" s="12" t="str">
        <f t="shared" si="40"/>
        <v>1</v>
      </c>
      <c r="F1122" s="12" t="str">
        <f t="shared" si="41"/>
        <v>12</v>
      </c>
      <c r="G1122" s="28" t="s">
        <v>416</v>
      </c>
      <c r="H1122" s="29" t="s">
        <v>417</v>
      </c>
      <c r="I1122" s="30">
        <v>14847</v>
      </c>
      <c r="J1122" s="30">
        <v>0</v>
      </c>
      <c r="K1122" s="30">
        <v>14847</v>
      </c>
      <c r="L1122" s="30">
        <v>19127</v>
      </c>
      <c r="M1122" s="30">
        <v>19127</v>
      </c>
      <c r="N1122" s="30">
        <v>10536.74</v>
      </c>
      <c r="O1122" s="30">
        <v>10536.74</v>
      </c>
    </row>
    <row r="1123" spans="1:15" x14ac:dyDescent="0.25">
      <c r="A1123" s="10" t="str">
        <f>MID(Tabla1[[#This Row],[Org 2]],1,2)</f>
        <v>10</v>
      </c>
      <c r="B1123" s="28" t="s">
        <v>64</v>
      </c>
      <c r="C1123" s="28" t="s">
        <v>67</v>
      </c>
      <c r="D1123" s="11" t="str">
        <f>VLOOKUP(C1123,Hoja2!B:C,2,FALSE)</f>
        <v>Dirección Área de Servicios Sociales</v>
      </c>
      <c r="E1123" s="12" t="str">
        <f t="shared" si="40"/>
        <v>1</v>
      </c>
      <c r="F1123" s="12" t="str">
        <f t="shared" si="41"/>
        <v>12</v>
      </c>
      <c r="G1123" s="28" t="s">
        <v>384</v>
      </c>
      <c r="H1123" s="29" t="s">
        <v>385</v>
      </c>
      <c r="I1123" s="30">
        <v>34115</v>
      </c>
      <c r="J1123" s="30">
        <v>0</v>
      </c>
      <c r="K1123" s="30">
        <v>34115</v>
      </c>
      <c r="L1123" s="30">
        <v>34114</v>
      </c>
      <c r="M1123" s="30">
        <v>34114</v>
      </c>
      <c r="N1123" s="30">
        <v>17224.11</v>
      </c>
      <c r="O1123" s="30">
        <v>17224.11</v>
      </c>
    </row>
    <row r="1124" spans="1:15" x14ac:dyDescent="0.25">
      <c r="A1124" s="10" t="str">
        <f>MID(Tabla1[[#This Row],[Org 2]],1,2)</f>
        <v>10</v>
      </c>
      <c r="B1124" s="28" t="s">
        <v>64</v>
      </c>
      <c r="C1124" s="28" t="s">
        <v>67</v>
      </c>
      <c r="D1124" s="11" t="str">
        <f>VLOOKUP(C1124,Hoja2!B:C,2,FALSE)</f>
        <v>Dirección Área de Servicios Sociales</v>
      </c>
      <c r="E1124" s="12" t="str">
        <f t="shared" si="40"/>
        <v>1</v>
      </c>
      <c r="F1124" s="12" t="str">
        <f t="shared" si="41"/>
        <v>12</v>
      </c>
      <c r="G1124" s="28" t="s">
        <v>418</v>
      </c>
      <c r="H1124" s="29" t="s">
        <v>419</v>
      </c>
      <c r="I1124" s="30">
        <v>19278</v>
      </c>
      <c r="J1124" s="30">
        <v>0</v>
      </c>
      <c r="K1124" s="30">
        <v>19278</v>
      </c>
      <c r="L1124" s="30">
        <v>19277</v>
      </c>
      <c r="M1124" s="30">
        <v>19277</v>
      </c>
      <c r="N1124" s="30">
        <v>7685.16</v>
      </c>
      <c r="O1124" s="30">
        <v>7685.16</v>
      </c>
    </row>
    <row r="1125" spans="1:15" x14ac:dyDescent="0.25">
      <c r="A1125" s="10" t="str">
        <f>MID(Tabla1[[#This Row],[Org 2]],1,2)</f>
        <v>10</v>
      </c>
      <c r="B1125" s="28" t="s">
        <v>64</v>
      </c>
      <c r="C1125" s="28" t="s">
        <v>67</v>
      </c>
      <c r="D1125" s="11" t="str">
        <f>VLOOKUP(C1125,Hoja2!B:C,2,FALSE)</f>
        <v>Dirección Área de Servicios Sociales</v>
      </c>
      <c r="E1125" s="12" t="str">
        <f t="shared" si="40"/>
        <v>1</v>
      </c>
      <c r="F1125" s="12" t="str">
        <f t="shared" si="41"/>
        <v>12</v>
      </c>
      <c r="G1125" s="28" t="s">
        <v>386</v>
      </c>
      <c r="H1125" s="29" t="s">
        <v>387</v>
      </c>
      <c r="I1125" s="30">
        <v>31214</v>
      </c>
      <c r="J1125" s="30">
        <v>0</v>
      </c>
      <c r="K1125" s="30">
        <v>31214</v>
      </c>
      <c r="L1125" s="30">
        <v>33212</v>
      </c>
      <c r="M1125" s="30">
        <v>33212</v>
      </c>
      <c r="N1125" s="30">
        <v>17440.849999999999</v>
      </c>
      <c r="O1125" s="30">
        <v>17440.849999999999</v>
      </c>
    </row>
    <row r="1126" spans="1:15" x14ac:dyDescent="0.25">
      <c r="A1126" s="10" t="str">
        <f>MID(Tabla1[[#This Row],[Org 2]],1,2)</f>
        <v>10</v>
      </c>
      <c r="B1126" s="28" t="s">
        <v>64</v>
      </c>
      <c r="C1126" s="28" t="s">
        <v>67</v>
      </c>
      <c r="D1126" s="11" t="str">
        <f>VLOOKUP(C1126,Hoja2!B:C,2,FALSE)</f>
        <v>Dirección Área de Servicios Sociales</v>
      </c>
      <c r="E1126" s="12" t="str">
        <f t="shared" si="40"/>
        <v>1</v>
      </c>
      <c r="F1126" s="12" t="str">
        <f t="shared" si="41"/>
        <v>12</v>
      </c>
      <c r="G1126" s="28" t="s">
        <v>388</v>
      </c>
      <c r="H1126" s="29" t="s">
        <v>389</v>
      </c>
      <c r="I1126" s="30">
        <v>78090</v>
      </c>
      <c r="J1126" s="30">
        <v>0</v>
      </c>
      <c r="K1126" s="30">
        <v>78090</v>
      </c>
      <c r="L1126" s="30">
        <v>82297</v>
      </c>
      <c r="M1126" s="30">
        <v>82297</v>
      </c>
      <c r="N1126" s="30">
        <v>40816.89</v>
      </c>
      <c r="O1126" s="30">
        <v>40816.89</v>
      </c>
    </row>
    <row r="1127" spans="1:15" x14ac:dyDescent="0.25">
      <c r="A1127" s="10" t="str">
        <f>MID(Tabla1[[#This Row],[Org 2]],1,2)</f>
        <v>10</v>
      </c>
      <c r="B1127" s="28" t="s">
        <v>64</v>
      </c>
      <c r="C1127" s="28" t="s">
        <v>67</v>
      </c>
      <c r="D1127" s="11" t="str">
        <f>VLOOKUP(C1127,Hoja2!B:C,2,FALSE)</f>
        <v>Dirección Área de Servicios Sociales</v>
      </c>
      <c r="E1127" s="12" t="str">
        <f t="shared" si="40"/>
        <v>1</v>
      </c>
      <c r="F1127" s="12" t="str">
        <f t="shared" si="41"/>
        <v>12</v>
      </c>
      <c r="G1127" s="28" t="s">
        <v>390</v>
      </c>
      <c r="H1127" s="29" t="s">
        <v>391</v>
      </c>
      <c r="I1127" s="30">
        <v>191176</v>
      </c>
      <c r="J1127" s="30">
        <v>0</v>
      </c>
      <c r="K1127" s="30">
        <v>191176</v>
      </c>
      <c r="L1127" s="30">
        <v>199026</v>
      </c>
      <c r="M1127" s="30">
        <v>199026</v>
      </c>
      <c r="N1127" s="30">
        <v>100605.78</v>
      </c>
      <c r="O1127" s="30">
        <v>100605.78</v>
      </c>
    </row>
    <row r="1128" spans="1:15" x14ac:dyDescent="0.25">
      <c r="A1128" s="10" t="str">
        <f>MID(Tabla1[[#This Row],[Org 2]],1,2)</f>
        <v>10</v>
      </c>
      <c r="B1128" s="28" t="s">
        <v>64</v>
      </c>
      <c r="C1128" s="28" t="s">
        <v>67</v>
      </c>
      <c r="D1128" s="11" t="str">
        <f>VLOOKUP(C1128,Hoja2!B:C,2,FALSE)</f>
        <v>Dirección Área de Servicios Sociales</v>
      </c>
      <c r="E1128" s="12" t="str">
        <f t="shared" si="40"/>
        <v>1</v>
      </c>
      <c r="F1128" s="12" t="str">
        <f t="shared" si="41"/>
        <v>12</v>
      </c>
      <c r="G1128" s="28" t="s">
        <v>392</v>
      </c>
      <c r="H1128" s="29" t="s">
        <v>393</v>
      </c>
      <c r="I1128" s="30">
        <v>15162</v>
      </c>
      <c r="J1128" s="30">
        <v>0</v>
      </c>
      <c r="K1128" s="30">
        <v>15162</v>
      </c>
      <c r="L1128" s="30">
        <v>16800.400000000001</v>
      </c>
      <c r="M1128" s="30">
        <v>16800.400000000001</v>
      </c>
      <c r="N1128" s="30">
        <v>9490.26</v>
      </c>
      <c r="O1128" s="30">
        <v>9490.26</v>
      </c>
    </row>
    <row r="1129" spans="1:15" x14ac:dyDescent="0.25">
      <c r="A1129" s="10" t="str">
        <f>MID(Tabla1[[#This Row],[Org 2]],1,2)</f>
        <v>10</v>
      </c>
      <c r="B1129" s="28" t="s">
        <v>64</v>
      </c>
      <c r="C1129" s="28" t="s">
        <v>67</v>
      </c>
      <c r="D1129" s="11" t="str">
        <f>VLOOKUP(C1129,Hoja2!B:C,2,FALSE)</f>
        <v>Dirección Área de Servicios Sociales</v>
      </c>
      <c r="E1129" s="12" t="str">
        <f t="shared" si="40"/>
        <v>1</v>
      </c>
      <c r="F1129" s="12" t="str">
        <f t="shared" si="41"/>
        <v>13</v>
      </c>
      <c r="G1129" s="28" t="s">
        <v>455</v>
      </c>
      <c r="H1129" s="29" t="s">
        <v>456</v>
      </c>
      <c r="I1129" s="30">
        <v>20000</v>
      </c>
      <c r="J1129" s="30">
        <v>0</v>
      </c>
      <c r="K1129" s="30">
        <v>20000</v>
      </c>
      <c r="L1129" s="30">
        <v>0</v>
      </c>
      <c r="M1129" s="30">
        <v>0</v>
      </c>
      <c r="N1129" s="30">
        <v>0</v>
      </c>
      <c r="O1129" s="30">
        <v>0</v>
      </c>
    </row>
    <row r="1130" spans="1:15" x14ac:dyDescent="0.25">
      <c r="A1130" s="10" t="str">
        <f>MID(Tabla1[[#This Row],[Org 2]],1,2)</f>
        <v>10</v>
      </c>
      <c r="B1130" s="28" t="s">
        <v>64</v>
      </c>
      <c r="C1130" s="28" t="s">
        <v>67</v>
      </c>
      <c r="D1130" s="11" t="str">
        <f>VLOOKUP(C1130,Hoja2!B:C,2,FALSE)</f>
        <v>Dirección Área de Servicios Sociales</v>
      </c>
      <c r="E1130" s="12" t="str">
        <f t="shared" si="40"/>
        <v>1</v>
      </c>
      <c r="F1130" s="12" t="str">
        <f t="shared" si="41"/>
        <v>14</v>
      </c>
      <c r="G1130" s="28" t="s">
        <v>587</v>
      </c>
      <c r="H1130" s="29" t="s">
        <v>588</v>
      </c>
      <c r="I1130" s="30">
        <v>40330</v>
      </c>
      <c r="J1130" s="30">
        <v>0</v>
      </c>
      <c r="K1130" s="30">
        <v>40330</v>
      </c>
      <c r="L1130" s="30">
        <v>40135.199999999997</v>
      </c>
      <c r="M1130" s="30">
        <v>40135.199999999997</v>
      </c>
      <c r="N1130" s="30">
        <v>37963.17</v>
      </c>
      <c r="O1130" s="30">
        <v>37963.17</v>
      </c>
    </row>
    <row r="1131" spans="1:15" x14ac:dyDescent="0.25">
      <c r="A1131" s="10" t="str">
        <f>MID(Tabla1[[#This Row],[Org 2]],1,2)</f>
        <v>10</v>
      </c>
      <c r="B1131" s="28" t="s">
        <v>64</v>
      </c>
      <c r="C1131" s="28" t="s">
        <v>67</v>
      </c>
      <c r="D1131" s="11" t="str">
        <f>VLOOKUP(C1131,Hoja2!B:C,2,FALSE)</f>
        <v>Dirección Área de Servicios Sociales</v>
      </c>
      <c r="E1131" s="12" t="str">
        <f t="shared" si="40"/>
        <v>2</v>
      </c>
      <c r="F1131" s="12" t="str">
        <f t="shared" si="41"/>
        <v>21</v>
      </c>
      <c r="G1131" s="28" t="s">
        <v>422</v>
      </c>
      <c r="H1131" s="29" t="s">
        <v>423</v>
      </c>
      <c r="I1131" s="30">
        <v>3000</v>
      </c>
      <c r="J1131" s="30">
        <v>0</v>
      </c>
      <c r="K1131" s="30">
        <v>3000</v>
      </c>
      <c r="L1131" s="30">
        <v>2897.95</v>
      </c>
      <c r="M1131" s="30">
        <v>2897.95</v>
      </c>
      <c r="N1131" s="30">
        <v>461.74</v>
      </c>
      <c r="O1131" s="30">
        <v>461.74</v>
      </c>
    </row>
    <row r="1132" spans="1:15" x14ac:dyDescent="0.25">
      <c r="A1132" s="10" t="str">
        <f>MID(Tabla1[[#This Row],[Org 2]],1,2)</f>
        <v>10</v>
      </c>
      <c r="B1132" s="28" t="s">
        <v>64</v>
      </c>
      <c r="C1132" s="28" t="s">
        <v>67</v>
      </c>
      <c r="D1132" s="11" t="str">
        <f>VLOOKUP(C1132,Hoja2!B:C,2,FALSE)</f>
        <v>Dirección Área de Servicios Sociales</v>
      </c>
      <c r="E1132" s="12" t="str">
        <f t="shared" si="40"/>
        <v>2</v>
      </c>
      <c r="F1132" s="12" t="str">
        <f t="shared" si="41"/>
        <v>22</v>
      </c>
      <c r="G1132" s="28" t="s">
        <v>451</v>
      </c>
      <c r="H1132" s="29" t="s">
        <v>452</v>
      </c>
      <c r="I1132" s="30">
        <v>10000</v>
      </c>
      <c r="J1132" s="30">
        <v>0</v>
      </c>
      <c r="K1132" s="30">
        <v>10000</v>
      </c>
      <c r="L1132" s="30">
        <v>10970.92</v>
      </c>
      <c r="M1132" s="30">
        <v>10970.92</v>
      </c>
      <c r="N1132" s="30">
        <v>9043.7999999999993</v>
      </c>
      <c r="O1132" s="30">
        <v>9043.7999999999993</v>
      </c>
    </row>
    <row r="1133" spans="1:15" x14ac:dyDescent="0.25">
      <c r="A1133" s="10" t="str">
        <f>MID(Tabla1[[#This Row],[Org 2]],1,2)</f>
        <v>10</v>
      </c>
      <c r="B1133" s="28" t="s">
        <v>64</v>
      </c>
      <c r="C1133" s="28" t="s">
        <v>67</v>
      </c>
      <c r="D1133" s="11" t="str">
        <f>VLOOKUP(C1133,Hoja2!B:C,2,FALSE)</f>
        <v>Dirección Área de Servicios Sociales</v>
      </c>
      <c r="E1133" s="12" t="str">
        <f t="shared" si="40"/>
        <v>2</v>
      </c>
      <c r="F1133" s="12" t="str">
        <f t="shared" si="41"/>
        <v>22</v>
      </c>
      <c r="G1133" s="28" t="s">
        <v>426</v>
      </c>
      <c r="H1133" s="29" t="s">
        <v>427</v>
      </c>
      <c r="I1133" s="30">
        <v>40000</v>
      </c>
      <c r="J1133" s="30">
        <v>0</v>
      </c>
      <c r="K1133" s="30">
        <v>40000</v>
      </c>
      <c r="L1133" s="30">
        <v>30000</v>
      </c>
      <c r="M1133" s="30">
        <v>30000</v>
      </c>
      <c r="N1133" s="30">
        <v>0</v>
      </c>
      <c r="O1133" s="30">
        <v>0</v>
      </c>
    </row>
    <row r="1134" spans="1:15" x14ac:dyDescent="0.25">
      <c r="A1134" s="10" t="str">
        <f>MID(Tabla1[[#This Row],[Org 2]],1,2)</f>
        <v>10</v>
      </c>
      <c r="B1134" s="28" t="s">
        <v>64</v>
      </c>
      <c r="C1134" s="28" t="s">
        <v>198</v>
      </c>
      <c r="D1134" s="11" t="str">
        <f>VLOOKUP(C1134,Hoja2!B:C,2,FALSE)</f>
        <v>Medicación Comunitaria</v>
      </c>
      <c r="E1134" s="12" t="str">
        <f t="shared" si="40"/>
        <v>1</v>
      </c>
      <c r="F1134" s="12" t="str">
        <f t="shared" si="41"/>
        <v>13</v>
      </c>
      <c r="G1134" s="28" t="s">
        <v>455</v>
      </c>
      <c r="H1134" s="29" t="s">
        <v>456</v>
      </c>
      <c r="I1134" s="30">
        <v>10000</v>
      </c>
      <c r="J1134" s="30">
        <v>0</v>
      </c>
      <c r="K1134" s="30">
        <v>10000</v>
      </c>
      <c r="L1134" s="30">
        <v>0</v>
      </c>
      <c r="M1134" s="30">
        <v>0</v>
      </c>
      <c r="N1134" s="30">
        <v>0</v>
      </c>
      <c r="O1134" s="30">
        <v>0</v>
      </c>
    </row>
    <row r="1135" spans="1:15" x14ac:dyDescent="0.25">
      <c r="A1135" s="10" t="str">
        <f>MID(Tabla1[[#This Row],[Org 2]],1,2)</f>
        <v>10</v>
      </c>
      <c r="B1135" s="28" t="s">
        <v>64</v>
      </c>
      <c r="C1135" s="28" t="s">
        <v>198</v>
      </c>
      <c r="D1135" s="11" t="str">
        <f>VLOOKUP(C1135,Hoja2!B:C,2,FALSE)</f>
        <v>Medicación Comunitaria</v>
      </c>
      <c r="E1135" s="12" t="str">
        <f t="shared" si="40"/>
        <v>1</v>
      </c>
      <c r="F1135" s="12" t="str">
        <f t="shared" si="41"/>
        <v>14</v>
      </c>
      <c r="G1135" s="28" t="s">
        <v>587</v>
      </c>
      <c r="H1135" s="29" t="s">
        <v>588</v>
      </c>
      <c r="I1135" s="30">
        <v>0</v>
      </c>
      <c r="J1135" s="30">
        <v>0</v>
      </c>
      <c r="K1135" s="30">
        <v>0</v>
      </c>
      <c r="L1135" s="30">
        <v>251859.4</v>
      </c>
      <c r="M1135" s="30">
        <v>251859.4</v>
      </c>
      <c r="N1135" s="30">
        <v>71026.38</v>
      </c>
      <c r="O1135" s="30">
        <v>71026.38</v>
      </c>
    </row>
    <row r="1136" spans="1:15" x14ac:dyDescent="0.25">
      <c r="A1136" s="10" t="str">
        <f>MID(Tabla1[[#This Row],[Org 2]],1,2)</f>
        <v>10</v>
      </c>
      <c r="B1136" s="28" t="s">
        <v>64</v>
      </c>
      <c r="C1136" s="28" t="s">
        <v>198</v>
      </c>
      <c r="D1136" s="11" t="str">
        <f>VLOOKUP(C1136,Hoja2!B:C,2,FALSE)</f>
        <v>Medicación Comunitaria</v>
      </c>
      <c r="E1136" s="12" t="str">
        <f t="shared" si="40"/>
        <v>2</v>
      </c>
      <c r="F1136" s="12" t="str">
        <f t="shared" si="41"/>
        <v>21</v>
      </c>
      <c r="G1136" s="28" t="s">
        <v>422</v>
      </c>
      <c r="H1136" s="29" t="s">
        <v>423</v>
      </c>
      <c r="I1136" s="30">
        <v>2000</v>
      </c>
      <c r="J1136" s="30">
        <v>0</v>
      </c>
      <c r="K1136" s="30">
        <v>2000</v>
      </c>
      <c r="L1136" s="30">
        <v>532.4</v>
      </c>
      <c r="M1136" s="30">
        <v>532.4</v>
      </c>
      <c r="N1136" s="30">
        <v>88.45</v>
      </c>
      <c r="O1136" s="30">
        <v>88.45</v>
      </c>
    </row>
    <row r="1137" spans="1:15" x14ac:dyDescent="0.25">
      <c r="A1137" s="10" t="str">
        <f>MID(Tabla1[[#This Row],[Org 2]],1,2)</f>
        <v>10</v>
      </c>
      <c r="B1137" s="28" t="s">
        <v>64</v>
      </c>
      <c r="C1137" s="28" t="s">
        <v>198</v>
      </c>
      <c r="D1137" s="11" t="str">
        <f>VLOOKUP(C1137,Hoja2!B:C,2,FALSE)</f>
        <v>Medicación Comunitaria</v>
      </c>
      <c r="E1137" s="12" t="str">
        <f t="shared" si="40"/>
        <v>2</v>
      </c>
      <c r="F1137" s="12" t="str">
        <f t="shared" si="41"/>
        <v>21</v>
      </c>
      <c r="G1137" s="28" t="s">
        <v>711</v>
      </c>
      <c r="H1137" s="29" t="s">
        <v>576</v>
      </c>
      <c r="I1137" s="30">
        <v>300</v>
      </c>
      <c r="J1137" s="30">
        <v>0</v>
      </c>
      <c r="K1137" s="30">
        <v>300</v>
      </c>
      <c r="L1137" s="30">
        <v>0</v>
      </c>
      <c r="M1137" s="30">
        <v>0</v>
      </c>
      <c r="N1137" s="30">
        <v>0</v>
      </c>
      <c r="O1137" s="30">
        <v>0</v>
      </c>
    </row>
    <row r="1138" spans="1:15" x14ac:dyDescent="0.25">
      <c r="A1138" s="10" t="str">
        <f>MID(Tabla1[[#This Row],[Org 2]],1,2)</f>
        <v>10</v>
      </c>
      <c r="B1138" s="28" t="s">
        <v>64</v>
      </c>
      <c r="C1138" s="28" t="s">
        <v>198</v>
      </c>
      <c r="D1138" s="11" t="str">
        <f>VLOOKUP(C1138,Hoja2!B:C,2,FALSE)</f>
        <v>Medicación Comunitaria</v>
      </c>
      <c r="E1138" s="12" t="str">
        <f t="shared" si="40"/>
        <v>2</v>
      </c>
      <c r="F1138" s="12" t="str">
        <f t="shared" si="41"/>
        <v>22</v>
      </c>
      <c r="G1138" s="28" t="s">
        <v>445</v>
      </c>
      <c r="H1138" s="29" t="s">
        <v>446</v>
      </c>
      <c r="I1138" s="30">
        <v>2000</v>
      </c>
      <c r="J1138" s="30">
        <v>0</v>
      </c>
      <c r="K1138" s="30">
        <v>2000</v>
      </c>
      <c r="L1138" s="30">
        <v>0</v>
      </c>
      <c r="M1138" s="30">
        <v>0</v>
      </c>
      <c r="N1138" s="30">
        <v>0</v>
      </c>
      <c r="O1138" s="30">
        <v>0</v>
      </c>
    </row>
    <row r="1139" spans="1:15" x14ac:dyDescent="0.25">
      <c r="A1139" s="10" t="str">
        <f>MID(Tabla1[[#This Row],[Org 2]],1,2)</f>
        <v>10</v>
      </c>
      <c r="B1139" s="28" t="s">
        <v>64</v>
      </c>
      <c r="C1139" s="28" t="s">
        <v>198</v>
      </c>
      <c r="D1139" s="11" t="str">
        <f>VLOOKUP(C1139,Hoja2!B:C,2,FALSE)</f>
        <v>Medicación Comunitaria</v>
      </c>
      <c r="E1139" s="12" t="str">
        <f t="shared" si="40"/>
        <v>2</v>
      </c>
      <c r="F1139" s="12" t="str">
        <f t="shared" si="41"/>
        <v>22</v>
      </c>
      <c r="G1139" s="28" t="s">
        <v>818</v>
      </c>
      <c r="H1139" s="29" t="s">
        <v>819</v>
      </c>
      <c r="I1139" s="30">
        <v>15000</v>
      </c>
      <c r="J1139" s="30">
        <v>0</v>
      </c>
      <c r="K1139" s="30">
        <v>15000</v>
      </c>
      <c r="L1139" s="30">
        <v>30357.15</v>
      </c>
      <c r="M1139" s="30">
        <v>30357.15</v>
      </c>
      <c r="N1139" s="30">
        <v>23766.11</v>
      </c>
      <c r="O1139" s="30">
        <v>23766.11</v>
      </c>
    </row>
    <row r="1140" spans="1:15" x14ac:dyDescent="0.25">
      <c r="A1140" s="10" t="str">
        <f>MID(Tabla1[[#This Row],[Org 2]],1,2)</f>
        <v>10</v>
      </c>
      <c r="B1140" s="28" t="s">
        <v>64</v>
      </c>
      <c r="C1140" s="28" t="s">
        <v>198</v>
      </c>
      <c r="D1140" s="11" t="str">
        <f>VLOOKUP(C1140,Hoja2!B:C,2,FALSE)</f>
        <v>Medicación Comunitaria</v>
      </c>
      <c r="E1140" s="12" t="str">
        <f t="shared" si="40"/>
        <v>2</v>
      </c>
      <c r="F1140" s="12" t="str">
        <f t="shared" si="41"/>
        <v>22</v>
      </c>
      <c r="G1140" s="28" t="s">
        <v>451</v>
      </c>
      <c r="H1140" s="29" t="s">
        <v>452</v>
      </c>
      <c r="I1140" s="30">
        <v>3500</v>
      </c>
      <c r="J1140" s="30">
        <v>0</v>
      </c>
      <c r="K1140" s="30">
        <v>3500</v>
      </c>
      <c r="L1140" s="30">
        <v>242</v>
      </c>
      <c r="M1140" s="30">
        <v>242</v>
      </c>
      <c r="N1140" s="30">
        <v>242</v>
      </c>
      <c r="O1140" s="30">
        <v>242</v>
      </c>
    </row>
    <row r="1141" spans="1:15" x14ac:dyDescent="0.25">
      <c r="A1141" s="10" t="str">
        <f>MID(Tabla1[[#This Row],[Org 2]],1,2)</f>
        <v>10</v>
      </c>
      <c r="B1141" s="28" t="s">
        <v>64</v>
      </c>
      <c r="C1141" s="28" t="s">
        <v>198</v>
      </c>
      <c r="D1141" s="11" t="str">
        <f>VLOOKUP(C1141,Hoja2!B:C,2,FALSE)</f>
        <v>Medicación Comunitaria</v>
      </c>
      <c r="E1141" s="12" t="str">
        <f t="shared" si="40"/>
        <v>2</v>
      </c>
      <c r="F1141" s="12" t="str">
        <f t="shared" si="41"/>
        <v>22</v>
      </c>
      <c r="G1141" s="28" t="s">
        <v>426</v>
      </c>
      <c r="H1141" s="29" t="s">
        <v>427</v>
      </c>
      <c r="I1141" s="30">
        <v>250000</v>
      </c>
      <c r="J1141" s="30">
        <v>0</v>
      </c>
      <c r="K1141" s="30">
        <v>250000</v>
      </c>
      <c r="L1141" s="30">
        <v>41618.68</v>
      </c>
      <c r="M1141" s="30">
        <v>41618.68</v>
      </c>
      <c r="N1141" s="30">
        <v>36567.47</v>
      </c>
      <c r="O1141" s="30">
        <v>34065.79</v>
      </c>
    </row>
    <row r="1142" spans="1:15" x14ac:dyDescent="0.25">
      <c r="A1142" s="10" t="str">
        <f>MID(Tabla1[[#This Row],[Org 2]],1,2)</f>
        <v>10</v>
      </c>
      <c r="B1142" s="28" t="s">
        <v>64</v>
      </c>
      <c r="C1142" s="28" t="s">
        <v>198</v>
      </c>
      <c r="D1142" s="11" t="str">
        <f>VLOOKUP(C1142,Hoja2!B:C,2,FALSE)</f>
        <v>Medicación Comunitaria</v>
      </c>
      <c r="E1142" s="12" t="str">
        <f t="shared" si="40"/>
        <v>2</v>
      </c>
      <c r="F1142" s="12" t="str">
        <f t="shared" si="41"/>
        <v>23</v>
      </c>
      <c r="G1142" s="28" t="s">
        <v>406</v>
      </c>
      <c r="H1142" s="29" t="s">
        <v>407</v>
      </c>
      <c r="I1142" s="30">
        <v>300</v>
      </c>
      <c r="J1142" s="30">
        <v>0</v>
      </c>
      <c r="K1142" s="30">
        <v>300</v>
      </c>
      <c r="L1142" s="30">
        <v>0</v>
      </c>
      <c r="M1142" s="30">
        <v>0</v>
      </c>
      <c r="N1142" s="30">
        <v>0</v>
      </c>
      <c r="O1142" s="30">
        <v>0</v>
      </c>
    </row>
    <row r="1143" spans="1:15" x14ac:dyDescent="0.25">
      <c r="A1143" s="10" t="str">
        <f>MID(Tabla1[[#This Row],[Org 2]],1,2)</f>
        <v>10</v>
      </c>
      <c r="B1143" s="28" t="s">
        <v>64</v>
      </c>
      <c r="C1143" s="28" t="s">
        <v>198</v>
      </c>
      <c r="D1143" s="11" t="str">
        <f>VLOOKUP(C1143,Hoja2!B:C,2,FALSE)</f>
        <v>Medicación Comunitaria</v>
      </c>
      <c r="E1143" s="12" t="str">
        <f t="shared" si="40"/>
        <v>2</v>
      </c>
      <c r="F1143" s="12" t="str">
        <f t="shared" si="41"/>
        <v>23</v>
      </c>
      <c r="G1143" s="28" t="s">
        <v>410</v>
      </c>
      <c r="H1143" s="29" t="s">
        <v>411</v>
      </c>
      <c r="I1143" s="30">
        <v>300</v>
      </c>
      <c r="J1143" s="30">
        <v>0</v>
      </c>
      <c r="K1143" s="30">
        <v>300</v>
      </c>
      <c r="L1143" s="30">
        <v>0</v>
      </c>
      <c r="M1143" s="30">
        <v>0</v>
      </c>
      <c r="N1143" s="30">
        <v>0</v>
      </c>
      <c r="O1143" s="30">
        <v>0</v>
      </c>
    </row>
    <row r="1144" spans="1:15" x14ac:dyDescent="0.25">
      <c r="A1144" s="10" t="str">
        <f>MID(Tabla1[[#This Row],[Org 2]],1,2)</f>
        <v>10</v>
      </c>
      <c r="B1144" s="28" t="s">
        <v>64</v>
      </c>
      <c r="C1144" s="28" t="s">
        <v>198</v>
      </c>
      <c r="D1144" s="11" t="str">
        <f>VLOOKUP(C1144,Hoja2!B:C,2,FALSE)</f>
        <v>Medicación Comunitaria</v>
      </c>
      <c r="E1144" s="12" t="str">
        <f t="shared" si="40"/>
        <v>4</v>
      </c>
      <c r="F1144" s="12" t="str">
        <f t="shared" si="41"/>
        <v>48</v>
      </c>
      <c r="G1144" s="28" t="s">
        <v>651</v>
      </c>
      <c r="H1144" s="29" t="s">
        <v>652</v>
      </c>
      <c r="I1144" s="30">
        <v>12000</v>
      </c>
      <c r="J1144" s="30">
        <v>0</v>
      </c>
      <c r="K1144" s="30">
        <v>12000</v>
      </c>
      <c r="L1144" s="30">
        <v>12000</v>
      </c>
      <c r="M1144" s="30">
        <v>0</v>
      </c>
      <c r="N1144" s="30">
        <v>0</v>
      </c>
      <c r="O1144" s="30">
        <v>0</v>
      </c>
    </row>
    <row r="1145" spans="1:15" x14ac:dyDescent="0.25">
      <c r="A1145" s="10" t="str">
        <f>MID(Tabla1[[#This Row],[Org 2]],1,2)</f>
        <v>10</v>
      </c>
      <c r="B1145" s="28" t="s">
        <v>64</v>
      </c>
      <c r="C1145" s="28" t="s">
        <v>198</v>
      </c>
      <c r="D1145" s="11" t="str">
        <f>VLOOKUP(C1145,Hoja2!B:C,2,FALSE)</f>
        <v>Medicación Comunitaria</v>
      </c>
      <c r="E1145" s="12" t="str">
        <f t="shared" si="40"/>
        <v>4</v>
      </c>
      <c r="F1145" s="12" t="str">
        <f t="shared" si="41"/>
        <v>48</v>
      </c>
      <c r="G1145" s="28" t="s">
        <v>820</v>
      </c>
      <c r="H1145" s="29" t="s">
        <v>821</v>
      </c>
      <c r="I1145" s="30">
        <v>14000</v>
      </c>
      <c r="J1145" s="30">
        <v>0</v>
      </c>
      <c r="K1145" s="30">
        <v>14000</v>
      </c>
      <c r="L1145" s="30">
        <v>0</v>
      </c>
      <c r="M1145" s="30">
        <v>0</v>
      </c>
      <c r="N1145" s="30">
        <v>0</v>
      </c>
      <c r="O1145" s="30">
        <v>0</v>
      </c>
    </row>
    <row r="1146" spans="1:15" x14ac:dyDescent="0.25">
      <c r="A1146" s="10" t="str">
        <f>MID(Tabla1[[#This Row],[Org 2]],1,2)</f>
        <v>10</v>
      </c>
      <c r="B1146" s="28" t="s">
        <v>64</v>
      </c>
      <c r="C1146" s="28" t="s">
        <v>198</v>
      </c>
      <c r="D1146" s="11" t="str">
        <f>VLOOKUP(C1146,Hoja2!B:C,2,FALSE)</f>
        <v>Medicación Comunitaria</v>
      </c>
      <c r="E1146" s="12" t="str">
        <f t="shared" si="40"/>
        <v>4</v>
      </c>
      <c r="F1146" s="12" t="str">
        <f t="shared" si="41"/>
        <v>48</v>
      </c>
      <c r="G1146" s="28" t="s">
        <v>822</v>
      </c>
      <c r="H1146" s="29" t="s">
        <v>823</v>
      </c>
      <c r="I1146" s="30">
        <v>12000</v>
      </c>
      <c r="J1146" s="30">
        <v>0</v>
      </c>
      <c r="K1146" s="30">
        <v>12000</v>
      </c>
      <c r="L1146" s="30">
        <v>12000</v>
      </c>
      <c r="M1146" s="30">
        <v>12000</v>
      </c>
      <c r="N1146" s="30">
        <v>12000</v>
      </c>
      <c r="O1146" s="30">
        <v>12000</v>
      </c>
    </row>
    <row r="1147" spans="1:15" x14ac:dyDescent="0.25">
      <c r="A1147" s="10" t="str">
        <f>MID(Tabla1[[#This Row],[Org 2]],1,2)</f>
        <v>10</v>
      </c>
      <c r="B1147" s="28" t="s">
        <v>64</v>
      </c>
      <c r="C1147" s="28" t="s">
        <v>198</v>
      </c>
      <c r="D1147" s="11" t="str">
        <f>VLOOKUP(C1147,Hoja2!B:C,2,FALSE)</f>
        <v>Medicación Comunitaria</v>
      </c>
      <c r="E1147" s="12" t="str">
        <f t="shared" si="40"/>
        <v>4</v>
      </c>
      <c r="F1147" s="12" t="str">
        <f t="shared" si="41"/>
        <v>48</v>
      </c>
      <c r="G1147" s="28" t="s">
        <v>824</v>
      </c>
      <c r="H1147" s="29" t="s">
        <v>825</v>
      </c>
      <c r="I1147" s="30">
        <v>4000</v>
      </c>
      <c r="J1147" s="30">
        <v>0</v>
      </c>
      <c r="K1147" s="30">
        <v>4000</v>
      </c>
      <c r="L1147" s="30">
        <v>0</v>
      </c>
      <c r="M1147" s="30">
        <v>0</v>
      </c>
      <c r="N1147" s="30">
        <v>0</v>
      </c>
      <c r="O1147" s="30">
        <v>0</v>
      </c>
    </row>
    <row r="1148" spans="1:15" x14ac:dyDescent="0.25">
      <c r="A1148" s="10" t="str">
        <f>MID(Tabla1[[#This Row],[Org 2]],1,2)</f>
        <v>10</v>
      </c>
      <c r="B1148" s="28" t="s">
        <v>64</v>
      </c>
      <c r="C1148" s="28" t="s">
        <v>198</v>
      </c>
      <c r="D1148" s="11" t="str">
        <f>VLOOKUP(C1148,Hoja2!B:C,2,FALSE)</f>
        <v>Medicación Comunitaria</v>
      </c>
      <c r="E1148" s="12" t="str">
        <f t="shared" si="40"/>
        <v>4</v>
      </c>
      <c r="F1148" s="12" t="str">
        <f t="shared" si="41"/>
        <v>48</v>
      </c>
      <c r="G1148" s="28" t="s">
        <v>826</v>
      </c>
      <c r="H1148" s="29" t="s">
        <v>827</v>
      </c>
      <c r="I1148" s="30">
        <v>35000</v>
      </c>
      <c r="J1148" s="30">
        <v>0</v>
      </c>
      <c r="K1148" s="30">
        <v>35000</v>
      </c>
      <c r="L1148" s="30">
        <v>0</v>
      </c>
      <c r="M1148" s="30">
        <v>0</v>
      </c>
      <c r="N1148" s="30">
        <v>0</v>
      </c>
      <c r="O1148" s="30">
        <v>0</v>
      </c>
    </row>
    <row r="1149" spans="1:15" x14ac:dyDescent="0.25">
      <c r="A1149" s="10" t="str">
        <f>MID(Tabla1[[#This Row],[Org 2]],1,2)</f>
        <v>10</v>
      </c>
      <c r="B1149" s="28" t="s">
        <v>64</v>
      </c>
      <c r="C1149" s="28" t="s">
        <v>198</v>
      </c>
      <c r="D1149" s="11" t="str">
        <f>VLOOKUP(C1149,Hoja2!B:C,2,FALSE)</f>
        <v>Medicación Comunitaria</v>
      </c>
      <c r="E1149" s="12" t="str">
        <f t="shared" si="40"/>
        <v>4</v>
      </c>
      <c r="F1149" s="12" t="str">
        <f t="shared" si="41"/>
        <v>48</v>
      </c>
      <c r="G1149" s="28" t="s">
        <v>828</v>
      </c>
      <c r="H1149" s="29" t="s">
        <v>829</v>
      </c>
      <c r="I1149" s="30">
        <v>35000</v>
      </c>
      <c r="J1149" s="30">
        <v>0</v>
      </c>
      <c r="K1149" s="30">
        <v>35000</v>
      </c>
      <c r="L1149" s="30">
        <v>0</v>
      </c>
      <c r="M1149" s="30">
        <v>0</v>
      </c>
      <c r="N1149" s="30">
        <v>0</v>
      </c>
      <c r="O1149" s="30">
        <v>0</v>
      </c>
    </row>
    <row r="1150" spans="1:15" x14ac:dyDescent="0.25">
      <c r="A1150" s="10" t="str">
        <f>MID(Tabla1[[#This Row],[Org 2]],1,2)</f>
        <v>10</v>
      </c>
      <c r="B1150" s="28" t="s">
        <v>64</v>
      </c>
      <c r="C1150" s="28" t="s">
        <v>68</v>
      </c>
      <c r="D1150" s="11" t="str">
        <f>VLOOKUP(C1150,Hoja2!B:C,2,FALSE)</f>
        <v>Formación para el Empleo</v>
      </c>
      <c r="E1150" s="12" t="str">
        <f t="shared" ref="E1150:E1158" si="42">LEFT(G1150,1)</f>
        <v>1</v>
      </c>
      <c r="F1150" s="12" t="str">
        <f t="shared" ref="F1150:F1158" si="43">LEFT(G1150,2)</f>
        <v>12</v>
      </c>
      <c r="G1150" s="28" t="s">
        <v>416</v>
      </c>
      <c r="H1150" s="29" t="s">
        <v>417</v>
      </c>
      <c r="I1150" s="30">
        <v>14847</v>
      </c>
      <c r="J1150" s="30">
        <v>-14000</v>
      </c>
      <c r="K1150" s="30">
        <v>847</v>
      </c>
      <c r="L1150" s="30">
        <v>0</v>
      </c>
      <c r="M1150" s="30">
        <v>0</v>
      </c>
      <c r="N1150" s="30">
        <v>0</v>
      </c>
      <c r="O1150" s="30">
        <v>0</v>
      </c>
    </row>
    <row r="1151" spans="1:15" x14ac:dyDescent="0.25">
      <c r="A1151" s="10" t="str">
        <f>MID(Tabla1[[#This Row],[Org 2]],1,2)</f>
        <v>10</v>
      </c>
      <c r="B1151" s="28" t="s">
        <v>64</v>
      </c>
      <c r="C1151" s="28" t="s">
        <v>68</v>
      </c>
      <c r="D1151" s="11" t="str">
        <f>VLOOKUP(C1151,Hoja2!B:C,2,FALSE)</f>
        <v>Formación para el Empleo</v>
      </c>
      <c r="E1151" s="12" t="str">
        <f t="shared" si="42"/>
        <v>1</v>
      </c>
      <c r="F1151" s="12" t="str">
        <f t="shared" si="43"/>
        <v>12</v>
      </c>
      <c r="G1151" s="28" t="s">
        <v>384</v>
      </c>
      <c r="H1151" s="29" t="s">
        <v>385</v>
      </c>
      <c r="I1151" s="30">
        <v>11372</v>
      </c>
      <c r="J1151" s="30">
        <v>0</v>
      </c>
      <c r="K1151" s="30">
        <v>11372</v>
      </c>
      <c r="L1151" s="30">
        <v>11371</v>
      </c>
      <c r="M1151" s="30">
        <v>11371</v>
      </c>
      <c r="N1151" s="30">
        <v>5741.37</v>
      </c>
      <c r="O1151" s="30">
        <v>5741.37</v>
      </c>
    </row>
    <row r="1152" spans="1:15" x14ac:dyDescent="0.25">
      <c r="A1152" s="10" t="str">
        <f>MID(Tabla1[[#This Row],[Org 2]],1,2)</f>
        <v>10</v>
      </c>
      <c r="B1152" s="28" t="s">
        <v>64</v>
      </c>
      <c r="C1152" s="28" t="s">
        <v>68</v>
      </c>
      <c r="D1152" s="11" t="str">
        <f>VLOOKUP(C1152,Hoja2!B:C,2,FALSE)</f>
        <v>Formación para el Empleo</v>
      </c>
      <c r="E1152" s="12" t="str">
        <f t="shared" si="42"/>
        <v>1</v>
      </c>
      <c r="F1152" s="12" t="str">
        <f t="shared" si="43"/>
        <v>12</v>
      </c>
      <c r="G1152" s="28" t="s">
        <v>386</v>
      </c>
      <c r="H1152" s="29" t="s">
        <v>387</v>
      </c>
      <c r="I1152" s="30">
        <v>4577</v>
      </c>
      <c r="J1152" s="30">
        <v>0</v>
      </c>
      <c r="K1152" s="30">
        <v>4577</v>
      </c>
      <c r="L1152" s="30">
        <v>4577</v>
      </c>
      <c r="M1152" s="30">
        <v>4577</v>
      </c>
      <c r="N1152" s="30">
        <v>2310.88</v>
      </c>
      <c r="O1152" s="30">
        <v>2310.88</v>
      </c>
    </row>
    <row r="1153" spans="1:15" x14ac:dyDescent="0.25">
      <c r="A1153" s="10" t="str">
        <f>MID(Tabla1[[#This Row],[Org 2]],1,2)</f>
        <v>10</v>
      </c>
      <c r="B1153" s="28" t="s">
        <v>64</v>
      </c>
      <c r="C1153" s="28" t="s">
        <v>68</v>
      </c>
      <c r="D1153" s="11" t="str">
        <f>VLOOKUP(C1153,Hoja2!B:C,2,FALSE)</f>
        <v>Formación para el Empleo</v>
      </c>
      <c r="E1153" s="12" t="str">
        <f t="shared" si="42"/>
        <v>1</v>
      </c>
      <c r="F1153" s="12" t="str">
        <f t="shared" si="43"/>
        <v>12</v>
      </c>
      <c r="G1153" s="28" t="s">
        <v>388</v>
      </c>
      <c r="H1153" s="29" t="s">
        <v>389</v>
      </c>
      <c r="I1153" s="30">
        <v>14164</v>
      </c>
      <c r="J1153" s="30">
        <v>0</v>
      </c>
      <c r="K1153" s="30">
        <v>14164</v>
      </c>
      <c r="L1153" s="30">
        <v>7081</v>
      </c>
      <c r="M1153" s="30">
        <v>7081</v>
      </c>
      <c r="N1153" s="30">
        <v>3575.53</v>
      </c>
      <c r="O1153" s="30">
        <v>3575.53</v>
      </c>
    </row>
    <row r="1154" spans="1:15" x14ac:dyDescent="0.25">
      <c r="A1154" s="10" t="str">
        <f>MID(Tabla1[[#This Row],[Org 2]],1,2)</f>
        <v>10</v>
      </c>
      <c r="B1154" s="28" t="s">
        <v>64</v>
      </c>
      <c r="C1154" s="28" t="s">
        <v>68</v>
      </c>
      <c r="D1154" s="11" t="str">
        <f>VLOOKUP(C1154,Hoja2!B:C,2,FALSE)</f>
        <v>Formación para el Empleo</v>
      </c>
      <c r="E1154" s="12" t="str">
        <f t="shared" si="42"/>
        <v>1</v>
      </c>
      <c r="F1154" s="12" t="str">
        <f t="shared" si="43"/>
        <v>12</v>
      </c>
      <c r="G1154" s="28" t="s">
        <v>390</v>
      </c>
      <c r="H1154" s="29" t="s">
        <v>391</v>
      </c>
      <c r="I1154" s="30">
        <v>31165</v>
      </c>
      <c r="J1154" s="30">
        <v>-10000</v>
      </c>
      <c r="K1154" s="30">
        <v>21165</v>
      </c>
      <c r="L1154" s="30">
        <v>14016</v>
      </c>
      <c r="M1154" s="30">
        <v>14016</v>
      </c>
      <c r="N1154" s="30">
        <v>7076.65</v>
      </c>
      <c r="O1154" s="30">
        <v>7076.65</v>
      </c>
    </row>
    <row r="1155" spans="1:15" x14ac:dyDescent="0.25">
      <c r="A1155" s="10" t="str">
        <f>MID(Tabla1[[#This Row],[Org 2]],1,2)</f>
        <v>10</v>
      </c>
      <c r="B1155" s="28" t="s">
        <v>64</v>
      </c>
      <c r="C1155" s="28" t="s">
        <v>68</v>
      </c>
      <c r="D1155" s="11" t="str">
        <f>VLOOKUP(C1155,Hoja2!B:C,2,FALSE)</f>
        <v>Formación para el Empleo</v>
      </c>
      <c r="E1155" s="12" t="str">
        <f t="shared" si="42"/>
        <v>1</v>
      </c>
      <c r="F1155" s="12" t="str">
        <f t="shared" si="43"/>
        <v>12</v>
      </c>
      <c r="G1155" s="28" t="s">
        <v>392</v>
      </c>
      <c r="H1155" s="29" t="s">
        <v>393</v>
      </c>
      <c r="I1155" s="30">
        <v>2148</v>
      </c>
      <c r="J1155" s="30">
        <v>0</v>
      </c>
      <c r="K1155" s="30">
        <v>2148</v>
      </c>
      <c r="L1155" s="30">
        <v>2283.1999999999998</v>
      </c>
      <c r="M1155" s="30">
        <v>2283.1999999999998</v>
      </c>
      <c r="N1155" s="30">
        <v>1220.02</v>
      </c>
      <c r="O1155" s="30">
        <v>1220.02</v>
      </c>
    </row>
    <row r="1156" spans="1:15" x14ac:dyDescent="0.25">
      <c r="A1156" s="10" t="str">
        <f>MID(Tabla1[[#This Row],[Org 2]],1,2)</f>
        <v>10</v>
      </c>
      <c r="B1156" s="28" t="s">
        <v>64</v>
      </c>
      <c r="C1156" s="28" t="s">
        <v>68</v>
      </c>
      <c r="D1156" s="11" t="str">
        <f>VLOOKUP(C1156,Hoja2!B:C,2,FALSE)</f>
        <v>Formación para el Empleo</v>
      </c>
      <c r="E1156" s="12" t="str">
        <f t="shared" si="42"/>
        <v>1</v>
      </c>
      <c r="F1156" s="12" t="str">
        <f t="shared" si="43"/>
        <v>13</v>
      </c>
      <c r="G1156" s="28" t="s">
        <v>455</v>
      </c>
      <c r="H1156" s="29" t="s">
        <v>456</v>
      </c>
      <c r="I1156" s="30">
        <v>5000</v>
      </c>
      <c r="J1156" s="30">
        <v>0</v>
      </c>
      <c r="K1156" s="30">
        <v>5000</v>
      </c>
      <c r="L1156" s="30">
        <v>0</v>
      </c>
      <c r="M1156" s="30">
        <v>0</v>
      </c>
      <c r="N1156" s="30">
        <v>0</v>
      </c>
      <c r="O1156" s="30">
        <v>0</v>
      </c>
    </row>
    <row r="1157" spans="1:15" x14ac:dyDescent="0.25">
      <c r="A1157" s="10" t="str">
        <f>MID(Tabla1[[#This Row],[Org 2]],1,2)</f>
        <v>10</v>
      </c>
      <c r="B1157" s="28" t="s">
        <v>64</v>
      </c>
      <c r="C1157" s="28" t="s">
        <v>68</v>
      </c>
      <c r="D1157" s="11" t="str">
        <f>VLOOKUP(C1157,Hoja2!B:C,2,FALSE)</f>
        <v>Formación para el Empleo</v>
      </c>
      <c r="E1157" s="12" t="str">
        <f t="shared" si="42"/>
        <v>1</v>
      </c>
      <c r="F1157" s="12" t="str">
        <f t="shared" si="43"/>
        <v>14</v>
      </c>
      <c r="G1157" s="28" t="s">
        <v>587</v>
      </c>
      <c r="H1157" s="29" t="s">
        <v>588</v>
      </c>
      <c r="I1157" s="30">
        <v>75000</v>
      </c>
      <c r="J1157" s="30">
        <v>561500.66</v>
      </c>
      <c r="K1157" s="30">
        <v>636500.66</v>
      </c>
      <c r="L1157" s="30">
        <v>561500.66</v>
      </c>
      <c r="M1157" s="30">
        <v>561500.66</v>
      </c>
      <c r="N1157" s="30">
        <v>275056.95</v>
      </c>
      <c r="O1157" s="30">
        <v>275056.95</v>
      </c>
    </row>
    <row r="1158" spans="1:15" x14ac:dyDescent="0.25">
      <c r="A1158" s="10" t="str">
        <f>MID(Tabla1[[#This Row],[Org 2]],1,2)</f>
        <v>10</v>
      </c>
      <c r="B1158" s="28" t="s">
        <v>64</v>
      </c>
      <c r="C1158" s="28" t="s">
        <v>68</v>
      </c>
      <c r="D1158" s="11" t="str">
        <f>VLOOKUP(C1158,Hoja2!B:C,2,FALSE)</f>
        <v>Formación para el Empleo</v>
      </c>
      <c r="E1158" s="12" t="str">
        <f t="shared" si="42"/>
        <v>2</v>
      </c>
      <c r="F1158" s="12" t="str">
        <f t="shared" si="43"/>
        <v>20</v>
      </c>
      <c r="G1158" s="28" t="s">
        <v>420</v>
      </c>
      <c r="H1158" s="29" t="s">
        <v>421</v>
      </c>
      <c r="I1158" s="30">
        <v>1200</v>
      </c>
      <c r="J1158" s="30">
        <v>0</v>
      </c>
      <c r="K1158" s="30">
        <v>1200</v>
      </c>
      <c r="L1158" s="30">
        <v>0</v>
      </c>
      <c r="M1158" s="30">
        <v>0</v>
      </c>
      <c r="N1158" s="30">
        <v>0</v>
      </c>
      <c r="O1158" s="30">
        <v>0</v>
      </c>
    </row>
    <row r="1159" spans="1:15" x14ac:dyDescent="0.25">
      <c r="A1159" s="10" t="str">
        <f>MID(Tabla1[[#This Row],[Org 2]],1,2)</f>
        <v>10</v>
      </c>
      <c r="B1159" s="28" t="s">
        <v>64</v>
      </c>
      <c r="C1159" s="28" t="s">
        <v>68</v>
      </c>
      <c r="D1159" s="11" t="str">
        <f>VLOOKUP(C1159,Hoja2!B:C,2,FALSE)</f>
        <v>Formación para el Empleo</v>
      </c>
      <c r="E1159" s="12" t="str">
        <f t="shared" ref="E1159:E1222" si="44">LEFT(G1159,1)</f>
        <v>2</v>
      </c>
      <c r="F1159" s="12" t="str">
        <f t="shared" ref="F1159:F1222" si="45">LEFT(G1159,2)</f>
        <v>21</v>
      </c>
      <c r="G1159" s="28" t="s">
        <v>499</v>
      </c>
      <c r="H1159" s="29" t="s">
        <v>500</v>
      </c>
      <c r="I1159" s="30">
        <v>6000</v>
      </c>
      <c r="J1159" s="30">
        <v>0</v>
      </c>
      <c r="K1159" s="30">
        <v>6000</v>
      </c>
      <c r="L1159" s="30">
        <v>5647.45</v>
      </c>
      <c r="M1159" s="30">
        <v>1916.63</v>
      </c>
      <c r="N1159" s="30">
        <v>1916.62</v>
      </c>
      <c r="O1159" s="30">
        <v>1916.62</v>
      </c>
    </row>
    <row r="1160" spans="1:15" x14ac:dyDescent="0.25">
      <c r="A1160" s="10" t="str">
        <f>MID(Tabla1[[#This Row],[Org 2]],1,2)</f>
        <v>10</v>
      </c>
      <c r="B1160" s="28" t="s">
        <v>64</v>
      </c>
      <c r="C1160" s="28" t="s">
        <v>68</v>
      </c>
      <c r="D1160" s="11" t="str">
        <f>VLOOKUP(C1160,Hoja2!B:C,2,FALSE)</f>
        <v>Formación para el Empleo</v>
      </c>
      <c r="E1160" s="12" t="str">
        <f t="shared" si="44"/>
        <v>2</v>
      </c>
      <c r="F1160" s="12" t="str">
        <f t="shared" si="45"/>
        <v>21</v>
      </c>
      <c r="G1160" s="28" t="s">
        <v>422</v>
      </c>
      <c r="H1160" s="29" t="s">
        <v>423</v>
      </c>
      <c r="I1160" s="30">
        <v>10675</v>
      </c>
      <c r="J1160" s="30">
        <v>800</v>
      </c>
      <c r="K1160" s="30">
        <v>11475</v>
      </c>
      <c r="L1160" s="30">
        <v>10057.98</v>
      </c>
      <c r="M1160" s="30">
        <v>8607.1299999999992</v>
      </c>
      <c r="N1160" s="30">
        <v>3542.12</v>
      </c>
      <c r="O1160" s="30">
        <v>3203.2</v>
      </c>
    </row>
    <row r="1161" spans="1:15" x14ac:dyDescent="0.25">
      <c r="A1161" s="10" t="str">
        <f>MID(Tabla1[[#This Row],[Org 2]],1,2)</f>
        <v>10</v>
      </c>
      <c r="B1161" s="28" t="s">
        <v>64</v>
      </c>
      <c r="C1161" s="28" t="s">
        <v>68</v>
      </c>
      <c r="D1161" s="11" t="str">
        <f>VLOOKUP(C1161,Hoja2!B:C,2,FALSE)</f>
        <v>Formación para el Empleo</v>
      </c>
      <c r="E1161" s="12" t="str">
        <f t="shared" si="44"/>
        <v>2</v>
      </c>
      <c r="F1161" s="12" t="str">
        <f t="shared" si="45"/>
        <v>21</v>
      </c>
      <c r="G1161" s="28" t="s">
        <v>437</v>
      </c>
      <c r="H1161" s="29" t="s">
        <v>438</v>
      </c>
      <c r="I1161" s="30">
        <v>2000</v>
      </c>
      <c r="J1161" s="30">
        <v>0</v>
      </c>
      <c r="K1161" s="30">
        <v>2000</v>
      </c>
      <c r="L1161" s="30">
        <v>2000</v>
      </c>
      <c r="M1161" s="30">
        <v>612.64</v>
      </c>
      <c r="N1161" s="30">
        <v>612.64</v>
      </c>
      <c r="O1161" s="30">
        <v>612.64</v>
      </c>
    </row>
    <row r="1162" spans="1:15" x14ac:dyDescent="0.25">
      <c r="A1162" s="10" t="str">
        <f>MID(Tabla1[[#This Row],[Org 2]],1,2)</f>
        <v>10</v>
      </c>
      <c r="B1162" s="28" t="s">
        <v>64</v>
      </c>
      <c r="C1162" s="28" t="s">
        <v>68</v>
      </c>
      <c r="D1162" s="11" t="str">
        <f>VLOOKUP(C1162,Hoja2!B:C,2,FALSE)</f>
        <v>Formación para el Empleo</v>
      </c>
      <c r="E1162" s="12" t="str">
        <f t="shared" si="44"/>
        <v>2</v>
      </c>
      <c r="F1162" s="12" t="str">
        <f t="shared" si="45"/>
        <v>22</v>
      </c>
      <c r="G1162" s="28" t="s">
        <v>396</v>
      </c>
      <c r="H1162" s="29" t="s">
        <v>397</v>
      </c>
      <c r="I1162" s="30">
        <v>0</v>
      </c>
      <c r="J1162" s="30">
        <v>4640</v>
      </c>
      <c r="K1162" s="30">
        <v>4640</v>
      </c>
      <c r="L1162" s="30">
        <v>2136.85</v>
      </c>
      <c r="M1162" s="30">
        <v>2136.85</v>
      </c>
      <c r="N1162" s="30">
        <v>2136.85</v>
      </c>
      <c r="O1162" s="30">
        <v>2136.85</v>
      </c>
    </row>
    <row r="1163" spans="1:15" x14ac:dyDescent="0.25">
      <c r="A1163" s="10" t="str">
        <f>MID(Tabla1[[#This Row],[Org 2]],1,2)</f>
        <v>10</v>
      </c>
      <c r="B1163" s="28" t="s">
        <v>64</v>
      </c>
      <c r="C1163" s="28" t="s">
        <v>68</v>
      </c>
      <c r="D1163" s="11" t="str">
        <f>VLOOKUP(C1163,Hoja2!B:C,2,FALSE)</f>
        <v>Formación para el Empleo</v>
      </c>
      <c r="E1163" s="12" t="str">
        <f t="shared" si="44"/>
        <v>2</v>
      </c>
      <c r="F1163" s="12" t="str">
        <f t="shared" si="45"/>
        <v>22</v>
      </c>
      <c r="G1163" s="28" t="s">
        <v>453</v>
      </c>
      <c r="H1163" s="29" t="s">
        <v>454</v>
      </c>
      <c r="I1163" s="30">
        <v>13500</v>
      </c>
      <c r="J1163" s="30">
        <v>0</v>
      </c>
      <c r="K1163" s="30">
        <v>13500</v>
      </c>
      <c r="L1163" s="30">
        <v>13500</v>
      </c>
      <c r="M1163" s="30">
        <v>13500</v>
      </c>
      <c r="N1163" s="30">
        <v>3005.92</v>
      </c>
      <c r="O1163" s="30">
        <v>3005.92</v>
      </c>
    </row>
    <row r="1164" spans="1:15" x14ac:dyDescent="0.25">
      <c r="A1164" s="10" t="str">
        <f>MID(Tabla1[[#This Row],[Org 2]],1,2)</f>
        <v>10</v>
      </c>
      <c r="B1164" s="28" t="s">
        <v>64</v>
      </c>
      <c r="C1164" s="28" t="s">
        <v>68</v>
      </c>
      <c r="D1164" s="11" t="str">
        <f>VLOOKUP(C1164,Hoja2!B:C,2,FALSE)</f>
        <v>Formación para el Empleo</v>
      </c>
      <c r="E1164" s="12" t="str">
        <f t="shared" si="44"/>
        <v>2</v>
      </c>
      <c r="F1164" s="12" t="str">
        <f t="shared" si="45"/>
        <v>22</v>
      </c>
      <c r="G1164" s="28" t="s">
        <v>560</v>
      </c>
      <c r="H1164" s="29" t="s">
        <v>561</v>
      </c>
      <c r="I1164" s="30">
        <v>0</v>
      </c>
      <c r="J1164" s="30">
        <v>0</v>
      </c>
      <c r="K1164" s="30">
        <v>0</v>
      </c>
      <c r="L1164" s="30">
        <v>0</v>
      </c>
      <c r="M1164" s="30">
        <v>0</v>
      </c>
      <c r="N1164" s="30">
        <v>0</v>
      </c>
      <c r="O1164" s="30">
        <v>0</v>
      </c>
    </row>
    <row r="1165" spans="1:15" x14ac:dyDescent="0.25">
      <c r="A1165" s="10" t="str">
        <f>MID(Tabla1[[#This Row],[Org 2]],1,2)</f>
        <v>10</v>
      </c>
      <c r="B1165" s="28" t="s">
        <v>64</v>
      </c>
      <c r="C1165" s="28" t="s">
        <v>68</v>
      </c>
      <c r="D1165" s="11" t="str">
        <f>VLOOKUP(C1165,Hoja2!B:C,2,FALSE)</f>
        <v>Formación para el Empleo</v>
      </c>
      <c r="E1165" s="12" t="str">
        <f t="shared" si="44"/>
        <v>2</v>
      </c>
      <c r="F1165" s="12" t="str">
        <f t="shared" si="45"/>
        <v>22</v>
      </c>
      <c r="G1165" s="28" t="s">
        <v>501</v>
      </c>
      <c r="H1165" s="29" t="s">
        <v>502</v>
      </c>
      <c r="I1165" s="30">
        <v>14100</v>
      </c>
      <c r="J1165" s="30">
        <v>0</v>
      </c>
      <c r="K1165" s="30">
        <v>14100</v>
      </c>
      <c r="L1165" s="30">
        <v>10000</v>
      </c>
      <c r="M1165" s="30">
        <v>10000</v>
      </c>
      <c r="N1165" s="30">
        <v>8792.1</v>
      </c>
      <c r="O1165" s="30">
        <v>8370.4599999999991</v>
      </c>
    </row>
    <row r="1166" spans="1:15" x14ac:dyDescent="0.25">
      <c r="A1166" s="10" t="str">
        <f>MID(Tabla1[[#This Row],[Org 2]],1,2)</f>
        <v>10</v>
      </c>
      <c r="B1166" s="28" t="s">
        <v>64</v>
      </c>
      <c r="C1166" s="28" t="s">
        <v>68</v>
      </c>
      <c r="D1166" s="11" t="str">
        <f>VLOOKUP(C1166,Hoja2!B:C,2,FALSE)</f>
        <v>Formación para el Empleo</v>
      </c>
      <c r="E1166" s="12" t="str">
        <f t="shared" si="44"/>
        <v>2</v>
      </c>
      <c r="F1166" s="12" t="str">
        <f t="shared" si="45"/>
        <v>22</v>
      </c>
      <c r="G1166" s="28" t="s">
        <v>439</v>
      </c>
      <c r="H1166" s="29" t="s">
        <v>440</v>
      </c>
      <c r="I1166" s="30">
        <v>4550</v>
      </c>
      <c r="J1166" s="30">
        <v>0</v>
      </c>
      <c r="K1166" s="30">
        <v>4550</v>
      </c>
      <c r="L1166" s="30">
        <v>4550</v>
      </c>
      <c r="M1166" s="30">
        <v>4550</v>
      </c>
      <c r="N1166" s="30">
        <v>227.59</v>
      </c>
      <c r="O1166" s="30">
        <v>227.59</v>
      </c>
    </row>
    <row r="1167" spans="1:15" x14ac:dyDescent="0.25">
      <c r="A1167" s="10" t="str">
        <f>MID(Tabla1[[#This Row],[Org 2]],1,2)</f>
        <v>10</v>
      </c>
      <c r="B1167" s="28" t="s">
        <v>64</v>
      </c>
      <c r="C1167" s="28" t="s">
        <v>68</v>
      </c>
      <c r="D1167" s="11" t="str">
        <f>VLOOKUP(C1167,Hoja2!B:C,2,FALSE)</f>
        <v>Formación para el Empleo</v>
      </c>
      <c r="E1167" s="12" t="str">
        <f t="shared" si="44"/>
        <v>2</v>
      </c>
      <c r="F1167" s="12" t="str">
        <f t="shared" si="45"/>
        <v>22</v>
      </c>
      <c r="G1167" s="28" t="s">
        <v>441</v>
      </c>
      <c r="H1167" s="29" t="s">
        <v>442</v>
      </c>
      <c r="I1167" s="30">
        <v>0</v>
      </c>
      <c r="J1167" s="30">
        <v>9600</v>
      </c>
      <c r="K1167" s="30">
        <v>9600</v>
      </c>
      <c r="L1167" s="30">
        <v>8792.06</v>
      </c>
      <c r="M1167" s="30">
        <v>8792.06</v>
      </c>
      <c r="N1167" s="30">
        <v>6937.76</v>
      </c>
      <c r="O1167" s="30">
        <v>6937.76</v>
      </c>
    </row>
    <row r="1168" spans="1:15" x14ac:dyDescent="0.25">
      <c r="A1168" s="10" t="str">
        <f>MID(Tabla1[[#This Row],[Org 2]],1,2)</f>
        <v>10</v>
      </c>
      <c r="B1168" s="28" t="s">
        <v>64</v>
      </c>
      <c r="C1168" s="28" t="s">
        <v>68</v>
      </c>
      <c r="D1168" s="11" t="str">
        <f>VLOOKUP(C1168,Hoja2!B:C,2,FALSE)</f>
        <v>Formación para el Empleo</v>
      </c>
      <c r="E1168" s="12" t="str">
        <f t="shared" si="44"/>
        <v>2</v>
      </c>
      <c r="F1168" s="12" t="str">
        <f t="shared" si="45"/>
        <v>22</v>
      </c>
      <c r="G1168" s="28" t="s">
        <v>585</v>
      </c>
      <c r="H1168" s="29" t="s">
        <v>586</v>
      </c>
      <c r="I1168" s="30">
        <v>0</v>
      </c>
      <c r="J1168" s="30">
        <v>950</v>
      </c>
      <c r="K1168" s="30">
        <v>950</v>
      </c>
      <c r="L1168" s="30">
        <v>1100</v>
      </c>
      <c r="M1168" s="30">
        <v>1100</v>
      </c>
      <c r="N1168" s="30">
        <v>863.83</v>
      </c>
      <c r="O1168" s="30">
        <v>863.83</v>
      </c>
    </row>
    <row r="1169" spans="1:15" x14ac:dyDescent="0.25">
      <c r="A1169" s="10" t="str">
        <f>MID(Tabla1[[#This Row],[Org 2]],1,2)</f>
        <v>10</v>
      </c>
      <c r="B1169" s="28" t="s">
        <v>64</v>
      </c>
      <c r="C1169" s="28" t="s">
        <v>68</v>
      </c>
      <c r="D1169" s="11" t="str">
        <f>VLOOKUP(C1169,Hoja2!B:C,2,FALSE)</f>
        <v>Formación para el Empleo</v>
      </c>
      <c r="E1169" s="12" t="str">
        <f t="shared" si="44"/>
        <v>2</v>
      </c>
      <c r="F1169" s="12" t="str">
        <f t="shared" si="45"/>
        <v>22</v>
      </c>
      <c r="G1169" s="28" t="s">
        <v>443</v>
      </c>
      <c r="H1169" s="29" t="s">
        <v>444</v>
      </c>
      <c r="I1169" s="30">
        <v>2000</v>
      </c>
      <c r="J1169" s="30">
        <v>1860</v>
      </c>
      <c r="K1169" s="30">
        <v>3860</v>
      </c>
      <c r="L1169" s="30">
        <v>1860</v>
      </c>
      <c r="M1169" s="30">
        <v>1860</v>
      </c>
      <c r="N1169" s="30">
        <v>1212.1600000000001</v>
      </c>
      <c r="O1169" s="30">
        <v>1212.1600000000001</v>
      </c>
    </row>
    <row r="1170" spans="1:15" x14ac:dyDescent="0.25">
      <c r="A1170" s="10" t="str">
        <f>MID(Tabla1[[#This Row],[Org 2]],1,2)</f>
        <v>10</v>
      </c>
      <c r="B1170" s="28" t="s">
        <v>64</v>
      </c>
      <c r="C1170" s="28" t="s">
        <v>68</v>
      </c>
      <c r="D1170" s="11" t="str">
        <f>VLOOKUP(C1170,Hoja2!B:C,2,FALSE)</f>
        <v>Formación para el Empleo</v>
      </c>
      <c r="E1170" s="12" t="str">
        <f t="shared" si="44"/>
        <v>2</v>
      </c>
      <c r="F1170" s="12" t="str">
        <f t="shared" si="45"/>
        <v>22</v>
      </c>
      <c r="G1170" s="28" t="s">
        <v>445</v>
      </c>
      <c r="H1170" s="29" t="s">
        <v>446</v>
      </c>
      <c r="I1170" s="30">
        <v>4500</v>
      </c>
      <c r="J1170" s="30">
        <v>49000</v>
      </c>
      <c r="K1170" s="30">
        <v>53500</v>
      </c>
      <c r="L1170" s="30">
        <v>65762.86</v>
      </c>
      <c r="M1170" s="30">
        <v>21436.77</v>
      </c>
      <c r="N1170" s="30">
        <v>20039.27</v>
      </c>
      <c r="O1170" s="30">
        <v>17684.900000000001</v>
      </c>
    </row>
    <row r="1171" spans="1:15" x14ac:dyDescent="0.25">
      <c r="A1171" s="10" t="str">
        <f>MID(Tabla1[[#This Row],[Org 2]],1,2)</f>
        <v>10</v>
      </c>
      <c r="B1171" s="28" t="s">
        <v>64</v>
      </c>
      <c r="C1171" s="28" t="s">
        <v>68</v>
      </c>
      <c r="D1171" s="11" t="str">
        <f>VLOOKUP(C1171,Hoja2!B:C,2,FALSE)</f>
        <v>Formación para el Empleo</v>
      </c>
      <c r="E1171" s="12" t="str">
        <f t="shared" si="44"/>
        <v>2</v>
      </c>
      <c r="F1171" s="12" t="str">
        <f t="shared" si="45"/>
        <v>22</v>
      </c>
      <c r="G1171" s="28" t="s">
        <v>398</v>
      </c>
      <c r="H1171" s="29" t="s">
        <v>399</v>
      </c>
      <c r="I1171" s="30">
        <v>500</v>
      </c>
      <c r="J1171" s="30">
        <v>1500</v>
      </c>
      <c r="K1171" s="30">
        <v>2000</v>
      </c>
      <c r="L1171" s="30">
        <v>2105</v>
      </c>
      <c r="M1171" s="30">
        <v>2105</v>
      </c>
      <c r="N1171" s="30">
        <v>620.98</v>
      </c>
      <c r="O1171" s="30">
        <v>620.98</v>
      </c>
    </row>
    <row r="1172" spans="1:15" x14ac:dyDescent="0.25">
      <c r="A1172" s="10" t="str">
        <f>MID(Tabla1[[#This Row],[Org 2]],1,2)</f>
        <v>10</v>
      </c>
      <c r="B1172" s="28" t="s">
        <v>64</v>
      </c>
      <c r="C1172" s="28" t="s">
        <v>68</v>
      </c>
      <c r="D1172" s="11" t="str">
        <f>VLOOKUP(C1172,Hoja2!B:C,2,FALSE)</f>
        <v>Formación para el Empleo</v>
      </c>
      <c r="E1172" s="12" t="str">
        <f t="shared" si="44"/>
        <v>2</v>
      </c>
      <c r="F1172" s="12" t="str">
        <f t="shared" si="45"/>
        <v>22</v>
      </c>
      <c r="G1172" s="28" t="s">
        <v>467</v>
      </c>
      <c r="H1172" s="29" t="s">
        <v>468</v>
      </c>
      <c r="I1172" s="30">
        <v>900</v>
      </c>
      <c r="J1172" s="30">
        <v>0</v>
      </c>
      <c r="K1172" s="30">
        <v>900</v>
      </c>
      <c r="L1172" s="30">
        <v>632.25</v>
      </c>
      <c r="M1172" s="30">
        <v>632.25</v>
      </c>
      <c r="N1172" s="30">
        <v>632.25</v>
      </c>
      <c r="O1172" s="30">
        <v>632.25</v>
      </c>
    </row>
    <row r="1173" spans="1:15" x14ac:dyDescent="0.25">
      <c r="A1173" s="10" t="str">
        <f>MID(Tabla1[[#This Row],[Org 2]],1,2)</f>
        <v>10</v>
      </c>
      <c r="B1173" s="28" t="s">
        <v>64</v>
      </c>
      <c r="C1173" s="28" t="s">
        <v>68</v>
      </c>
      <c r="D1173" s="11" t="str">
        <f>VLOOKUP(C1173,Hoja2!B:C,2,FALSE)</f>
        <v>Formación para el Empleo</v>
      </c>
      <c r="E1173" s="12" t="str">
        <f t="shared" si="44"/>
        <v>2</v>
      </c>
      <c r="F1173" s="12" t="str">
        <f t="shared" si="45"/>
        <v>22</v>
      </c>
      <c r="G1173" s="28" t="s">
        <v>451</v>
      </c>
      <c r="H1173" s="29" t="s">
        <v>452</v>
      </c>
      <c r="I1173" s="30">
        <v>5000</v>
      </c>
      <c r="J1173" s="30">
        <v>6659</v>
      </c>
      <c r="K1173" s="30">
        <v>11659</v>
      </c>
      <c r="L1173" s="30">
        <v>1045</v>
      </c>
      <c r="M1173" s="30">
        <v>1045</v>
      </c>
      <c r="N1173" s="30">
        <v>330</v>
      </c>
      <c r="O1173" s="30">
        <v>330</v>
      </c>
    </row>
    <row r="1174" spans="1:15" x14ac:dyDescent="0.25">
      <c r="A1174" s="10" t="str">
        <f>MID(Tabla1[[#This Row],[Org 2]],1,2)</f>
        <v>10</v>
      </c>
      <c r="B1174" s="28" t="s">
        <v>64</v>
      </c>
      <c r="C1174" s="28" t="s">
        <v>68</v>
      </c>
      <c r="D1174" s="11" t="str">
        <f>VLOOKUP(C1174,Hoja2!B:C,2,FALSE)</f>
        <v>Formación para el Empleo</v>
      </c>
      <c r="E1174" s="12" t="str">
        <f t="shared" si="44"/>
        <v>2</v>
      </c>
      <c r="F1174" s="12" t="str">
        <f t="shared" si="45"/>
        <v>22</v>
      </c>
      <c r="G1174" s="28" t="s">
        <v>503</v>
      </c>
      <c r="H1174" s="29" t="s">
        <v>504</v>
      </c>
      <c r="I1174" s="30">
        <v>27000</v>
      </c>
      <c r="J1174" s="30">
        <v>1400</v>
      </c>
      <c r="K1174" s="30">
        <v>28400</v>
      </c>
      <c r="L1174" s="30">
        <v>25193.72</v>
      </c>
      <c r="M1174" s="30">
        <v>25193.72</v>
      </c>
      <c r="N1174" s="30">
        <v>8397.8799999999992</v>
      </c>
      <c r="O1174" s="30">
        <v>8397.8799999999992</v>
      </c>
    </row>
    <row r="1175" spans="1:15" x14ac:dyDescent="0.25">
      <c r="A1175" s="10" t="str">
        <f>MID(Tabla1[[#This Row],[Org 2]],1,2)</f>
        <v>10</v>
      </c>
      <c r="B1175" s="28" t="s">
        <v>64</v>
      </c>
      <c r="C1175" s="28" t="s">
        <v>68</v>
      </c>
      <c r="D1175" s="11" t="str">
        <f>VLOOKUP(C1175,Hoja2!B:C,2,FALSE)</f>
        <v>Formación para el Empleo</v>
      </c>
      <c r="E1175" s="12" t="str">
        <f t="shared" si="44"/>
        <v>2</v>
      </c>
      <c r="F1175" s="12" t="str">
        <f t="shared" si="45"/>
        <v>22</v>
      </c>
      <c r="G1175" s="28" t="s">
        <v>459</v>
      </c>
      <c r="H1175" s="29" t="s">
        <v>460</v>
      </c>
      <c r="I1175" s="30">
        <v>0</v>
      </c>
      <c r="J1175" s="30">
        <v>4000</v>
      </c>
      <c r="K1175" s="30">
        <v>4000</v>
      </c>
      <c r="L1175" s="30">
        <v>2574.88</v>
      </c>
      <c r="M1175" s="30">
        <v>2574.88</v>
      </c>
      <c r="N1175" s="30">
        <v>0</v>
      </c>
      <c r="O1175" s="30">
        <v>0</v>
      </c>
    </row>
    <row r="1176" spans="1:15" x14ac:dyDescent="0.25">
      <c r="A1176" s="10" t="str">
        <f>MID(Tabla1[[#This Row],[Org 2]],1,2)</f>
        <v>10</v>
      </c>
      <c r="B1176" s="28" t="s">
        <v>64</v>
      </c>
      <c r="C1176" s="28" t="s">
        <v>68</v>
      </c>
      <c r="D1176" s="11" t="str">
        <f>VLOOKUP(C1176,Hoja2!B:C,2,FALSE)</f>
        <v>Formación para el Empleo</v>
      </c>
      <c r="E1176" s="12" t="str">
        <f t="shared" si="44"/>
        <v>2</v>
      </c>
      <c r="F1176" s="12" t="str">
        <f t="shared" si="45"/>
        <v>22</v>
      </c>
      <c r="G1176" s="28" t="s">
        <v>426</v>
      </c>
      <c r="H1176" s="29" t="s">
        <v>427</v>
      </c>
      <c r="I1176" s="30">
        <v>129700</v>
      </c>
      <c r="J1176" s="30">
        <v>0</v>
      </c>
      <c r="K1176" s="30">
        <v>129700</v>
      </c>
      <c r="L1176" s="30">
        <v>84829.26</v>
      </c>
      <c r="M1176" s="30">
        <v>71895.66</v>
      </c>
      <c r="N1176" s="30">
        <v>9852.16</v>
      </c>
      <c r="O1176" s="30">
        <v>9852.16</v>
      </c>
    </row>
    <row r="1177" spans="1:15" x14ac:dyDescent="0.25">
      <c r="A1177" s="10" t="str">
        <f>MID(Tabla1[[#This Row],[Org 2]],1,2)</f>
        <v>10</v>
      </c>
      <c r="B1177" s="28" t="s">
        <v>64</v>
      </c>
      <c r="C1177" s="28" t="s">
        <v>68</v>
      </c>
      <c r="D1177" s="11" t="str">
        <f>VLOOKUP(C1177,Hoja2!B:C,2,FALSE)</f>
        <v>Formación para el Empleo</v>
      </c>
      <c r="E1177" s="12" t="str">
        <f t="shared" si="44"/>
        <v>4</v>
      </c>
      <c r="F1177" s="12" t="str">
        <f t="shared" si="45"/>
        <v>48</v>
      </c>
      <c r="G1177" s="28" t="s">
        <v>830</v>
      </c>
      <c r="H1177" s="29" t="s">
        <v>831</v>
      </c>
      <c r="I1177" s="30">
        <v>20000</v>
      </c>
      <c r="J1177" s="30">
        <v>0</v>
      </c>
      <c r="K1177" s="30">
        <v>20000</v>
      </c>
      <c r="L1177" s="30">
        <v>20000</v>
      </c>
      <c r="M1177" s="30">
        <v>20000</v>
      </c>
      <c r="N1177" s="30">
        <v>20000</v>
      </c>
      <c r="O1177" s="30">
        <v>20000</v>
      </c>
    </row>
    <row r="1178" spans="1:15" x14ac:dyDescent="0.25">
      <c r="A1178" s="10" t="str">
        <f>MID(Tabla1[[#This Row],[Org 2]],1,2)</f>
        <v>10</v>
      </c>
      <c r="B1178" s="28" t="s">
        <v>64</v>
      </c>
      <c r="C1178" s="28" t="s">
        <v>68</v>
      </c>
      <c r="D1178" s="11" t="str">
        <f>VLOOKUP(C1178,Hoja2!B:C,2,FALSE)</f>
        <v>Formación para el Empleo</v>
      </c>
      <c r="E1178" s="12" t="str">
        <f t="shared" si="44"/>
        <v>4</v>
      </c>
      <c r="F1178" s="12" t="str">
        <f t="shared" si="45"/>
        <v>48</v>
      </c>
      <c r="G1178" s="28" t="s">
        <v>832</v>
      </c>
      <c r="H1178" s="29" t="s">
        <v>833</v>
      </c>
      <c r="I1178" s="30">
        <v>20882</v>
      </c>
      <c r="J1178" s="30">
        <v>0</v>
      </c>
      <c r="K1178" s="30">
        <v>20882</v>
      </c>
      <c r="L1178" s="30">
        <v>20882</v>
      </c>
      <c r="M1178" s="30">
        <v>20882</v>
      </c>
      <c r="N1178" s="30">
        <v>20882</v>
      </c>
      <c r="O1178" s="30">
        <v>20882</v>
      </c>
    </row>
    <row r="1179" spans="1:15" x14ac:dyDescent="0.25">
      <c r="A1179" s="10" t="str">
        <f>MID(Tabla1[[#This Row],[Org 2]],1,2)</f>
        <v>10</v>
      </c>
      <c r="B1179" s="28" t="s">
        <v>64</v>
      </c>
      <c r="C1179" s="28" t="s">
        <v>68</v>
      </c>
      <c r="D1179" s="11" t="str">
        <f>VLOOKUP(C1179,Hoja2!B:C,2,FALSE)</f>
        <v>Formación para el Empleo</v>
      </c>
      <c r="E1179" s="12" t="str">
        <f t="shared" si="44"/>
        <v>4</v>
      </c>
      <c r="F1179" s="12" t="str">
        <f t="shared" si="45"/>
        <v>48</v>
      </c>
      <c r="G1179" s="28" t="s">
        <v>657</v>
      </c>
      <c r="H1179" s="29" t="s">
        <v>658</v>
      </c>
      <c r="I1179" s="30">
        <v>36000</v>
      </c>
      <c r="J1179" s="30">
        <v>0</v>
      </c>
      <c r="K1179" s="30">
        <v>36000</v>
      </c>
      <c r="L1179" s="30">
        <v>36000</v>
      </c>
      <c r="M1179" s="30">
        <v>36000</v>
      </c>
      <c r="N1179" s="30">
        <v>36000</v>
      </c>
      <c r="O1179" s="30">
        <v>36000</v>
      </c>
    </row>
    <row r="1180" spans="1:15" x14ac:dyDescent="0.25">
      <c r="A1180" s="10" t="str">
        <f>MID(Tabla1[[#This Row],[Org 2]],1,2)</f>
        <v>10</v>
      </c>
      <c r="B1180" s="28" t="s">
        <v>64</v>
      </c>
      <c r="C1180" s="28" t="s">
        <v>68</v>
      </c>
      <c r="D1180" s="11" t="str">
        <f>VLOOKUP(C1180,Hoja2!B:C,2,FALSE)</f>
        <v>Formación para el Empleo</v>
      </c>
      <c r="E1180" s="12" t="str">
        <f t="shared" si="44"/>
        <v>4</v>
      </c>
      <c r="F1180" s="12" t="str">
        <f t="shared" si="45"/>
        <v>48</v>
      </c>
      <c r="G1180" s="28" t="s">
        <v>553</v>
      </c>
      <c r="H1180" s="29" t="s">
        <v>413</v>
      </c>
      <c r="I1180" s="30">
        <v>120000</v>
      </c>
      <c r="J1180" s="30">
        <v>0</v>
      </c>
      <c r="K1180" s="30">
        <v>120000</v>
      </c>
      <c r="L1180" s="30">
        <v>120000</v>
      </c>
      <c r="M1180" s="30">
        <v>120000</v>
      </c>
      <c r="N1180" s="30">
        <v>120000</v>
      </c>
      <c r="O1180" s="30">
        <v>0</v>
      </c>
    </row>
    <row r="1181" spans="1:15" x14ac:dyDescent="0.25">
      <c r="A1181" s="10" t="str">
        <f>MID(Tabla1[[#This Row],[Org 2]],1,2)</f>
        <v>10</v>
      </c>
      <c r="B1181" s="28" t="s">
        <v>64</v>
      </c>
      <c r="C1181" s="28" t="s">
        <v>68</v>
      </c>
      <c r="D1181" s="11" t="str">
        <f>VLOOKUP(C1181,Hoja2!B:C,2,FALSE)</f>
        <v>Formación para el Empleo</v>
      </c>
      <c r="E1181" s="12" t="str">
        <f t="shared" si="44"/>
        <v>6</v>
      </c>
      <c r="F1181" s="12" t="str">
        <f t="shared" si="45"/>
        <v>63</v>
      </c>
      <c r="G1181" s="28" t="s">
        <v>574</v>
      </c>
      <c r="H1181" s="29" t="s">
        <v>494</v>
      </c>
      <c r="I1181" s="30">
        <v>0</v>
      </c>
      <c r="J1181" s="30">
        <v>29200</v>
      </c>
      <c r="K1181" s="30">
        <v>29200</v>
      </c>
      <c r="L1181" s="30">
        <v>387.2</v>
      </c>
      <c r="M1181" s="30">
        <v>387.2</v>
      </c>
      <c r="N1181" s="30">
        <v>387.1</v>
      </c>
      <c r="O1181" s="30">
        <v>387.1</v>
      </c>
    </row>
    <row r="1182" spans="1:15" x14ac:dyDescent="0.25">
      <c r="A1182" s="10" t="str">
        <f>MID(Tabla1[[#This Row],[Org 2]],1,2)</f>
        <v>11</v>
      </c>
      <c r="B1182" s="28" t="s">
        <v>199</v>
      </c>
      <c r="C1182" s="28" t="s">
        <v>200</v>
      </c>
      <c r="D1182" s="11" t="str">
        <f>VLOOKUP(C1182,Hoja2!B:C,2,FALSE)</f>
        <v>Dirección del Área de Salud Pública y Seguridad Ciudadana</v>
      </c>
      <c r="E1182" s="12" t="str">
        <f t="shared" si="44"/>
        <v>1</v>
      </c>
      <c r="F1182" s="12" t="str">
        <f t="shared" si="45"/>
        <v>12</v>
      </c>
      <c r="G1182" s="28" t="s">
        <v>414</v>
      </c>
      <c r="H1182" s="29" t="s">
        <v>415</v>
      </c>
      <c r="I1182" s="30">
        <v>101308</v>
      </c>
      <c r="J1182" s="30">
        <v>0</v>
      </c>
      <c r="K1182" s="30">
        <v>101308</v>
      </c>
      <c r="L1182" s="30">
        <v>78904</v>
      </c>
      <c r="M1182" s="30">
        <v>78904</v>
      </c>
      <c r="N1182" s="30">
        <v>37424.35</v>
      </c>
      <c r="O1182" s="30">
        <v>37424.35</v>
      </c>
    </row>
    <row r="1183" spans="1:15" x14ac:dyDescent="0.25">
      <c r="A1183" s="10" t="str">
        <f>MID(Tabla1[[#This Row],[Org 2]],1,2)</f>
        <v>11</v>
      </c>
      <c r="B1183" s="28" t="s">
        <v>199</v>
      </c>
      <c r="C1183" s="28" t="s">
        <v>200</v>
      </c>
      <c r="D1183" s="11" t="str">
        <f>VLOOKUP(C1183,Hoja2!B:C,2,FALSE)</f>
        <v>Dirección del Área de Salud Pública y Seguridad Ciudadana</v>
      </c>
      <c r="E1183" s="12" t="str">
        <f t="shared" si="44"/>
        <v>1</v>
      </c>
      <c r="F1183" s="12" t="str">
        <f t="shared" si="45"/>
        <v>12</v>
      </c>
      <c r="G1183" s="28" t="s">
        <v>416</v>
      </c>
      <c r="H1183" s="29" t="s">
        <v>417</v>
      </c>
      <c r="I1183" s="30">
        <v>14847</v>
      </c>
      <c r="J1183" s="30">
        <v>0</v>
      </c>
      <c r="K1183" s="30">
        <v>14847</v>
      </c>
      <c r="L1183" s="30">
        <v>26715</v>
      </c>
      <c r="M1183" s="30">
        <v>26715</v>
      </c>
      <c r="N1183" s="30">
        <v>6242.93</v>
      </c>
      <c r="O1183" s="30">
        <v>6242.93</v>
      </c>
    </row>
    <row r="1184" spans="1:15" x14ac:dyDescent="0.25">
      <c r="A1184" s="10" t="str">
        <f>MID(Tabla1[[#This Row],[Org 2]],1,2)</f>
        <v>11</v>
      </c>
      <c r="B1184" s="28" t="s">
        <v>199</v>
      </c>
      <c r="C1184" s="28" t="s">
        <v>200</v>
      </c>
      <c r="D1184" s="11" t="str">
        <f>VLOOKUP(C1184,Hoja2!B:C,2,FALSE)</f>
        <v>Dirección del Área de Salud Pública y Seguridad Ciudadana</v>
      </c>
      <c r="E1184" s="12" t="str">
        <f t="shared" si="44"/>
        <v>1</v>
      </c>
      <c r="F1184" s="12" t="str">
        <f t="shared" si="45"/>
        <v>12</v>
      </c>
      <c r="G1184" s="28" t="s">
        <v>384</v>
      </c>
      <c r="H1184" s="29" t="s">
        <v>385</v>
      </c>
      <c r="I1184" s="30">
        <v>34115</v>
      </c>
      <c r="J1184" s="30">
        <v>0</v>
      </c>
      <c r="K1184" s="30">
        <v>34115</v>
      </c>
      <c r="L1184" s="30">
        <v>22743</v>
      </c>
      <c r="M1184" s="30">
        <v>22743</v>
      </c>
      <c r="N1184" s="30">
        <v>10032.959999999999</v>
      </c>
      <c r="O1184" s="30">
        <v>10032.959999999999</v>
      </c>
    </row>
    <row r="1185" spans="1:15" x14ac:dyDescent="0.25">
      <c r="A1185" s="10" t="str">
        <f>MID(Tabla1[[#This Row],[Org 2]],1,2)</f>
        <v>11</v>
      </c>
      <c r="B1185" s="28" t="s">
        <v>199</v>
      </c>
      <c r="C1185" s="28" t="s">
        <v>200</v>
      </c>
      <c r="D1185" s="11" t="str">
        <f>VLOOKUP(C1185,Hoja2!B:C,2,FALSE)</f>
        <v>Dirección del Área de Salud Pública y Seguridad Ciudadana</v>
      </c>
      <c r="E1185" s="12" t="str">
        <f t="shared" si="44"/>
        <v>1</v>
      </c>
      <c r="F1185" s="12" t="str">
        <f t="shared" si="45"/>
        <v>12</v>
      </c>
      <c r="G1185" s="28" t="s">
        <v>418</v>
      </c>
      <c r="H1185" s="29" t="s">
        <v>419</v>
      </c>
      <c r="I1185" s="30">
        <v>9639</v>
      </c>
      <c r="J1185" s="30">
        <v>0</v>
      </c>
      <c r="K1185" s="30">
        <v>9639</v>
      </c>
      <c r="L1185" s="30">
        <v>9638</v>
      </c>
      <c r="M1185" s="30">
        <v>9638</v>
      </c>
      <c r="N1185" s="30">
        <v>2791.57</v>
      </c>
      <c r="O1185" s="30">
        <v>2791.57</v>
      </c>
    </row>
    <row r="1186" spans="1:15" x14ac:dyDescent="0.25">
      <c r="A1186" s="10" t="str">
        <f>MID(Tabla1[[#This Row],[Org 2]],1,2)</f>
        <v>11</v>
      </c>
      <c r="B1186" s="28" t="s">
        <v>199</v>
      </c>
      <c r="C1186" s="28" t="s">
        <v>200</v>
      </c>
      <c r="D1186" s="11" t="str">
        <f>VLOOKUP(C1186,Hoja2!B:C,2,FALSE)</f>
        <v>Dirección del Área de Salud Pública y Seguridad Ciudadana</v>
      </c>
      <c r="E1186" s="12" t="str">
        <f t="shared" si="44"/>
        <v>1</v>
      </c>
      <c r="F1186" s="12" t="str">
        <f t="shared" si="45"/>
        <v>12</v>
      </c>
      <c r="G1186" s="28" t="s">
        <v>386</v>
      </c>
      <c r="H1186" s="29" t="s">
        <v>387</v>
      </c>
      <c r="I1186" s="30">
        <v>21268</v>
      </c>
      <c r="J1186" s="30">
        <v>0</v>
      </c>
      <c r="K1186" s="30">
        <v>21268</v>
      </c>
      <c r="L1186" s="30">
        <v>21267</v>
      </c>
      <c r="M1186" s="30">
        <v>21267</v>
      </c>
      <c r="N1186" s="30">
        <v>11326.03</v>
      </c>
      <c r="O1186" s="30">
        <v>11326.03</v>
      </c>
    </row>
    <row r="1187" spans="1:15" x14ac:dyDescent="0.25">
      <c r="A1187" s="10" t="str">
        <f>MID(Tabla1[[#This Row],[Org 2]],1,2)</f>
        <v>11</v>
      </c>
      <c r="B1187" s="28" t="s">
        <v>199</v>
      </c>
      <c r="C1187" s="28" t="s">
        <v>200</v>
      </c>
      <c r="D1187" s="11" t="str">
        <f>VLOOKUP(C1187,Hoja2!B:C,2,FALSE)</f>
        <v>Dirección del Área de Salud Pública y Seguridad Ciudadana</v>
      </c>
      <c r="E1187" s="12" t="str">
        <f t="shared" si="44"/>
        <v>1</v>
      </c>
      <c r="F1187" s="12" t="str">
        <f t="shared" si="45"/>
        <v>12</v>
      </c>
      <c r="G1187" s="28" t="s">
        <v>388</v>
      </c>
      <c r="H1187" s="29" t="s">
        <v>389</v>
      </c>
      <c r="I1187" s="30">
        <v>104188</v>
      </c>
      <c r="J1187" s="30">
        <v>0</v>
      </c>
      <c r="K1187" s="30">
        <v>104188</v>
      </c>
      <c r="L1187" s="30">
        <v>82479</v>
      </c>
      <c r="M1187" s="30">
        <v>82479</v>
      </c>
      <c r="N1187" s="30">
        <v>38674.19</v>
      </c>
      <c r="O1187" s="30">
        <v>38674.19</v>
      </c>
    </row>
    <row r="1188" spans="1:15" x14ac:dyDescent="0.25">
      <c r="A1188" s="10" t="str">
        <f>MID(Tabla1[[#This Row],[Org 2]],1,2)</f>
        <v>11</v>
      </c>
      <c r="B1188" s="28" t="s">
        <v>199</v>
      </c>
      <c r="C1188" s="28" t="s">
        <v>200</v>
      </c>
      <c r="D1188" s="11" t="str">
        <f>VLOOKUP(C1188,Hoja2!B:C,2,FALSE)</f>
        <v>Dirección del Área de Salud Pública y Seguridad Ciudadana</v>
      </c>
      <c r="E1188" s="12" t="str">
        <f t="shared" si="44"/>
        <v>1</v>
      </c>
      <c r="F1188" s="12" t="str">
        <f t="shared" si="45"/>
        <v>12</v>
      </c>
      <c r="G1188" s="28" t="s">
        <v>390</v>
      </c>
      <c r="H1188" s="29" t="s">
        <v>391</v>
      </c>
      <c r="I1188" s="30">
        <v>255958</v>
      </c>
      <c r="J1188" s="30">
        <v>0</v>
      </c>
      <c r="K1188" s="30">
        <v>255958</v>
      </c>
      <c r="L1188" s="30">
        <v>201519</v>
      </c>
      <c r="M1188" s="30">
        <v>201519</v>
      </c>
      <c r="N1188" s="30">
        <v>97993.61</v>
      </c>
      <c r="O1188" s="30">
        <v>97993.61</v>
      </c>
    </row>
    <row r="1189" spans="1:15" x14ac:dyDescent="0.25">
      <c r="A1189" s="10" t="str">
        <f>MID(Tabla1[[#This Row],[Org 2]],1,2)</f>
        <v>11</v>
      </c>
      <c r="B1189" s="28" t="s">
        <v>199</v>
      </c>
      <c r="C1189" s="28" t="s">
        <v>200</v>
      </c>
      <c r="D1189" s="11" t="str">
        <f>VLOOKUP(C1189,Hoja2!B:C,2,FALSE)</f>
        <v>Dirección del Área de Salud Pública y Seguridad Ciudadana</v>
      </c>
      <c r="E1189" s="12" t="str">
        <f t="shared" si="44"/>
        <v>1</v>
      </c>
      <c r="F1189" s="12" t="str">
        <f t="shared" si="45"/>
        <v>12</v>
      </c>
      <c r="G1189" s="28" t="s">
        <v>392</v>
      </c>
      <c r="H1189" s="29" t="s">
        <v>393</v>
      </c>
      <c r="I1189" s="30">
        <v>7718</v>
      </c>
      <c r="J1189" s="30">
        <v>0</v>
      </c>
      <c r="K1189" s="30">
        <v>7718</v>
      </c>
      <c r="L1189" s="30">
        <v>8503.64</v>
      </c>
      <c r="M1189" s="30">
        <v>8503.64</v>
      </c>
      <c r="N1189" s="30">
        <v>6580.88</v>
      </c>
      <c r="O1189" s="30">
        <v>6580.88</v>
      </c>
    </row>
    <row r="1190" spans="1:15" x14ac:dyDescent="0.25">
      <c r="A1190" s="10" t="str">
        <f>MID(Tabla1[[#This Row],[Org 2]],1,2)</f>
        <v>11</v>
      </c>
      <c r="B1190" s="28" t="s">
        <v>199</v>
      </c>
      <c r="C1190" s="28" t="s">
        <v>200</v>
      </c>
      <c r="D1190" s="11" t="str">
        <f>VLOOKUP(C1190,Hoja2!B:C,2,FALSE)</f>
        <v>Dirección del Área de Salud Pública y Seguridad Ciudadana</v>
      </c>
      <c r="E1190" s="12" t="str">
        <f t="shared" si="44"/>
        <v>2</v>
      </c>
      <c r="F1190" s="12" t="str">
        <f t="shared" si="45"/>
        <v>20</v>
      </c>
      <c r="G1190" s="28" t="s">
        <v>420</v>
      </c>
      <c r="H1190" s="29" t="s">
        <v>421</v>
      </c>
      <c r="I1190" s="30">
        <v>500</v>
      </c>
      <c r="J1190" s="30">
        <v>0</v>
      </c>
      <c r="K1190" s="30">
        <v>500</v>
      </c>
      <c r="L1190" s="30">
        <v>0</v>
      </c>
      <c r="M1190" s="30">
        <v>0</v>
      </c>
      <c r="N1190" s="30">
        <v>0</v>
      </c>
      <c r="O1190" s="30">
        <v>0</v>
      </c>
    </row>
    <row r="1191" spans="1:15" x14ac:dyDescent="0.25">
      <c r="A1191" s="10" t="str">
        <f>MID(Tabla1[[#This Row],[Org 2]],1,2)</f>
        <v>11</v>
      </c>
      <c r="B1191" s="28" t="s">
        <v>199</v>
      </c>
      <c r="C1191" s="28" t="s">
        <v>200</v>
      </c>
      <c r="D1191" s="11" t="str">
        <f>VLOOKUP(C1191,Hoja2!B:C,2,FALSE)</f>
        <v>Dirección del Área de Salud Pública y Seguridad Ciudadana</v>
      </c>
      <c r="E1191" s="12" t="str">
        <f t="shared" si="44"/>
        <v>2</v>
      </c>
      <c r="F1191" s="12" t="str">
        <f t="shared" si="45"/>
        <v>21</v>
      </c>
      <c r="G1191" s="28" t="s">
        <v>422</v>
      </c>
      <c r="H1191" s="29" t="s">
        <v>423</v>
      </c>
      <c r="I1191" s="30">
        <v>500</v>
      </c>
      <c r="J1191" s="30">
        <v>0</v>
      </c>
      <c r="K1191" s="30">
        <v>500</v>
      </c>
      <c r="L1191" s="30">
        <v>0</v>
      </c>
      <c r="M1191" s="30">
        <v>0</v>
      </c>
      <c r="N1191" s="30">
        <v>0</v>
      </c>
      <c r="O1191" s="30">
        <v>0</v>
      </c>
    </row>
    <row r="1192" spans="1:15" x14ac:dyDescent="0.25">
      <c r="A1192" s="10" t="str">
        <f>MID(Tabla1[[#This Row],[Org 2]],1,2)</f>
        <v>11</v>
      </c>
      <c r="B1192" s="28" t="s">
        <v>199</v>
      </c>
      <c r="C1192" s="28" t="s">
        <v>200</v>
      </c>
      <c r="D1192" s="11" t="str">
        <f>VLOOKUP(C1192,Hoja2!B:C,2,FALSE)</f>
        <v>Dirección del Área de Salud Pública y Seguridad Ciudadana</v>
      </c>
      <c r="E1192" s="12" t="str">
        <f t="shared" si="44"/>
        <v>2</v>
      </c>
      <c r="F1192" s="12" t="str">
        <f t="shared" si="45"/>
        <v>22</v>
      </c>
      <c r="G1192" s="28" t="s">
        <v>447</v>
      </c>
      <c r="H1192" s="29" t="s">
        <v>448</v>
      </c>
      <c r="I1192" s="30">
        <v>2000</v>
      </c>
      <c r="J1192" s="30">
        <v>0</v>
      </c>
      <c r="K1192" s="30">
        <v>2000</v>
      </c>
      <c r="L1192" s="30">
        <v>0</v>
      </c>
      <c r="M1192" s="30">
        <v>0</v>
      </c>
      <c r="N1192" s="30">
        <v>0</v>
      </c>
      <c r="O1192" s="30">
        <v>0</v>
      </c>
    </row>
    <row r="1193" spans="1:15" x14ac:dyDescent="0.25">
      <c r="A1193" s="10" t="str">
        <f>MID(Tabla1[[#This Row],[Org 2]],1,2)</f>
        <v>11</v>
      </c>
      <c r="B1193" s="28" t="s">
        <v>199</v>
      </c>
      <c r="C1193" s="28" t="s">
        <v>200</v>
      </c>
      <c r="D1193" s="11" t="str">
        <f>VLOOKUP(C1193,Hoja2!B:C,2,FALSE)</f>
        <v>Dirección del Área de Salud Pública y Seguridad Ciudadana</v>
      </c>
      <c r="E1193" s="12" t="str">
        <f t="shared" si="44"/>
        <v>2</v>
      </c>
      <c r="F1193" s="12" t="str">
        <f t="shared" si="45"/>
        <v>22</v>
      </c>
      <c r="G1193" s="28" t="s">
        <v>459</v>
      </c>
      <c r="H1193" s="29" t="s">
        <v>460</v>
      </c>
      <c r="I1193" s="30">
        <v>100000</v>
      </c>
      <c r="J1193" s="30">
        <v>-81850</v>
      </c>
      <c r="K1193" s="30">
        <v>18150</v>
      </c>
      <c r="L1193" s="30">
        <v>0</v>
      </c>
      <c r="M1193" s="30">
        <v>0</v>
      </c>
      <c r="N1193" s="30">
        <v>0</v>
      </c>
      <c r="O1193" s="30">
        <v>0</v>
      </c>
    </row>
    <row r="1194" spans="1:15" x14ac:dyDescent="0.25">
      <c r="A1194" s="10" t="str">
        <f>MID(Tabla1[[#This Row],[Org 2]],1,2)</f>
        <v>11</v>
      </c>
      <c r="B1194" s="28" t="s">
        <v>199</v>
      </c>
      <c r="C1194" s="28" t="s">
        <v>200</v>
      </c>
      <c r="D1194" s="11" t="str">
        <f>VLOOKUP(C1194,Hoja2!B:C,2,FALSE)</f>
        <v>Dirección del Área de Salud Pública y Seguridad Ciudadana</v>
      </c>
      <c r="E1194" s="12" t="str">
        <f t="shared" si="44"/>
        <v>2</v>
      </c>
      <c r="F1194" s="12" t="str">
        <f t="shared" si="45"/>
        <v>23</v>
      </c>
      <c r="G1194" s="28" t="s">
        <v>404</v>
      </c>
      <c r="H1194" s="29" t="s">
        <v>405</v>
      </c>
      <c r="I1194" s="30">
        <v>0</v>
      </c>
      <c r="J1194" s="30">
        <v>0</v>
      </c>
      <c r="K1194" s="30">
        <v>0</v>
      </c>
      <c r="L1194" s="30">
        <v>142.12</v>
      </c>
      <c r="M1194" s="30">
        <v>142.12</v>
      </c>
      <c r="N1194" s="30">
        <v>142.12</v>
      </c>
      <c r="O1194" s="30">
        <v>142.12</v>
      </c>
    </row>
    <row r="1195" spans="1:15" x14ac:dyDescent="0.25">
      <c r="A1195" s="10" t="str">
        <f>MID(Tabla1[[#This Row],[Org 2]],1,2)</f>
        <v>11</v>
      </c>
      <c r="B1195" s="28" t="s">
        <v>199</v>
      </c>
      <c r="C1195" s="28" t="s">
        <v>200</v>
      </c>
      <c r="D1195" s="11" t="str">
        <f>VLOOKUP(C1195,Hoja2!B:C,2,FALSE)</f>
        <v>Dirección del Área de Salud Pública y Seguridad Ciudadana</v>
      </c>
      <c r="E1195" s="12" t="str">
        <f t="shared" si="44"/>
        <v>2</v>
      </c>
      <c r="F1195" s="12" t="str">
        <f t="shared" si="45"/>
        <v>23</v>
      </c>
      <c r="G1195" s="28" t="s">
        <v>406</v>
      </c>
      <c r="H1195" s="29" t="s">
        <v>407</v>
      </c>
      <c r="I1195" s="30">
        <v>500</v>
      </c>
      <c r="J1195" s="30">
        <v>0</v>
      </c>
      <c r="K1195" s="30">
        <v>500</v>
      </c>
      <c r="L1195" s="30">
        <v>0</v>
      </c>
      <c r="M1195" s="30">
        <v>0</v>
      </c>
      <c r="N1195" s="30">
        <v>0</v>
      </c>
      <c r="O1195" s="30">
        <v>0</v>
      </c>
    </row>
    <row r="1196" spans="1:15" x14ac:dyDescent="0.25">
      <c r="A1196" s="10" t="str">
        <f>MID(Tabla1[[#This Row],[Org 2]],1,2)</f>
        <v>11</v>
      </c>
      <c r="B1196" s="28" t="s">
        <v>199</v>
      </c>
      <c r="C1196" s="28" t="s">
        <v>200</v>
      </c>
      <c r="D1196" s="11" t="str">
        <f>VLOOKUP(C1196,Hoja2!B:C,2,FALSE)</f>
        <v>Dirección del Área de Salud Pública y Seguridad Ciudadana</v>
      </c>
      <c r="E1196" s="12" t="str">
        <f t="shared" si="44"/>
        <v>2</v>
      </c>
      <c r="F1196" s="12" t="str">
        <f t="shared" si="45"/>
        <v>23</v>
      </c>
      <c r="G1196" s="28" t="s">
        <v>409</v>
      </c>
      <c r="H1196" s="29" t="s">
        <v>405</v>
      </c>
      <c r="I1196" s="30">
        <v>0</v>
      </c>
      <c r="J1196" s="30">
        <v>0</v>
      </c>
      <c r="K1196" s="30">
        <v>0</v>
      </c>
      <c r="L1196" s="30">
        <v>0</v>
      </c>
      <c r="M1196" s="30">
        <v>0</v>
      </c>
      <c r="N1196" s="30">
        <v>0</v>
      </c>
      <c r="O1196" s="30">
        <v>0</v>
      </c>
    </row>
    <row r="1197" spans="1:15" x14ac:dyDescent="0.25">
      <c r="A1197" s="10" t="str">
        <f>MID(Tabla1[[#This Row],[Org 2]],1,2)</f>
        <v>11</v>
      </c>
      <c r="B1197" s="28" t="s">
        <v>199</v>
      </c>
      <c r="C1197" s="28" t="s">
        <v>200</v>
      </c>
      <c r="D1197" s="11" t="str">
        <f>VLOOKUP(C1197,Hoja2!B:C,2,FALSE)</f>
        <v>Dirección del Área de Salud Pública y Seguridad Ciudadana</v>
      </c>
      <c r="E1197" s="12" t="str">
        <f t="shared" si="44"/>
        <v>2</v>
      </c>
      <c r="F1197" s="12" t="str">
        <f t="shared" si="45"/>
        <v>23</v>
      </c>
      <c r="G1197" s="28" t="s">
        <v>410</v>
      </c>
      <c r="H1197" s="29" t="s">
        <v>411</v>
      </c>
      <c r="I1197" s="30">
        <v>500</v>
      </c>
      <c r="J1197" s="30">
        <v>0</v>
      </c>
      <c r="K1197" s="30">
        <v>500</v>
      </c>
      <c r="L1197" s="30">
        <v>0</v>
      </c>
      <c r="M1197" s="30">
        <v>0</v>
      </c>
      <c r="N1197" s="30">
        <v>0</v>
      </c>
      <c r="O1197" s="30">
        <v>0</v>
      </c>
    </row>
    <row r="1198" spans="1:15" x14ac:dyDescent="0.25">
      <c r="A1198" s="10" t="str">
        <f>MID(Tabla1[[#This Row],[Org 2]],1,2)</f>
        <v>11</v>
      </c>
      <c r="B1198" s="28" t="s">
        <v>199</v>
      </c>
      <c r="C1198" s="28" t="s">
        <v>200</v>
      </c>
      <c r="D1198" s="11" t="str">
        <f>VLOOKUP(C1198,Hoja2!B:C,2,FALSE)</f>
        <v>Dirección del Área de Salud Pública y Seguridad Ciudadana</v>
      </c>
      <c r="E1198" s="12" t="str">
        <f t="shared" si="44"/>
        <v>8</v>
      </c>
      <c r="F1198" s="12" t="str">
        <f t="shared" si="45"/>
        <v>83</v>
      </c>
      <c r="G1198" s="28" t="s">
        <v>495</v>
      </c>
      <c r="H1198" s="29" t="s">
        <v>496</v>
      </c>
      <c r="I1198" s="30">
        <v>500</v>
      </c>
      <c r="J1198" s="30">
        <v>0</v>
      </c>
      <c r="K1198" s="30">
        <v>500</v>
      </c>
      <c r="L1198" s="30">
        <v>0</v>
      </c>
      <c r="M1198" s="30">
        <v>0</v>
      </c>
      <c r="N1198" s="30">
        <v>0</v>
      </c>
      <c r="O1198" s="30">
        <v>0</v>
      </c>
    </row>
    <row r="1199" spans="1:15" x14ac:dyDescent="0.25">
      <c r="A1199" s="10" t="str">
        <f>MID(Tabla1[[#This Row],[Org 2]],1,2)</f>
        <v>11</v>
      </c>
      <c r="B1199" s="28" t="s">
        <v>199</v>
      </c>
      <c r="C1199" s="28" t="s">
        <v>55</v>
      </c>
      <c r="D1199" s="11" t="str">
        <f>VLOOKUP(C1199,Hoja2!B:C,2,FALSE)</f>
        <v>Policía Municipal</v>
      </c>
      <c r="E1199" s="12" t="str">
        <f t="shared" si="44"/>
        <v>1</v>
      </c>
      <c r="F1199" s="12" t="str">
        <f t="shared" si="45"/>
        <v>12</v>
      </c>
      <c r="G1199" s="28" t="s">
        <v>414</v>
      </c>
      <c r="H1199" s="29" t="s">
        <v>415</v>
      </c>
      <c r="I1199" s="30">
        <v>84470</v>
      </c>
      <c r="J1199" s="30">
        <v>0</v>
      </c>
      <c r="K1199" s="30">
        <v>84470</v>
      </c>
      <c r="L1199" s="30">
        <v>67538</v>
      </c>
      <c r="M1199" s="30">
        <v>67538</v>
      </c>
      <c r="N1199" s="30">
        <v>40777.69</v>
      </c>
      <c r="O1199" s="30">
        <v>40777.69</v>
      </c>
    </row>
    <row r="1200" spans="1:15" x14ac:dyDescent="0.25">
      <c r="A1200" s="10" t="str">
        <f>MID(Tabla1[[#This Row],[Org 2]],1,2)</f>
        <v>11</v>
      </c>
      <c r="B1200" s="28" t="s">
        <v>199</v>
      </c>
      <c r="C1200" s="28" t="s">
        <v>55</v>
      </c>
      <c r="D1200" s="11" t="str">
        <f>VLOOKUP(C1200,Hoja2!B:C,2,FALSE)</f>
        <v>Policía Municipal</v>
      </c>
      <c r="E1200" s="12" t="str">
        <f t="shared" si="44"/>
        <v>1</v>
      </c>
      <c r="F1200" s="12" t="str">
        <f t="shared" si="45"/>
        <v>12</v>
      </c>
      <c r="G1200" s="28" t="s">
        <v>416</v>
      </c>
      <c r="H1200" s="29" t="s">
        <v>417</v>
      </c>
      <c r="I1200" s="30">
        <v>344035</v>
      </c>
      <c r="J1200" s="30">
        <v>0</v>
      </c>
      <c r="K1200" s="30">
        <v>344035</v>
      </c>
      <c r="L1200" s="30">
        <v>267253</v>
      </c>
      <c r="M1200" s="30">
        <v>267253</v>
      </c>
      <c r="N1200" s="30">
        <v>119082.76</v>
      </c>
      <c r="O1200" s="30">
        <v>119082.76</v>
      </c>
    </row>
    <row r="1201" spans="1:15" x14ac:dyDescent="0.25">
      <c r="A1201" s="10" t="str">
        <f>MID(Tabla1[[#This Row],[Org 2]],1,2)</f>
        <v>11</v>
      </c>
      <c r="B1201" s="28" t="s">
        <v>199</v>
      </c>
      <c r="C1201" s="28" t="s">
        <v>55</v>
      </c>
      <c r="D1201" s="11" t="str">
        <f>VLOOKUP(C1201,Hoja2!B:C,2,FALSE)</f>
        <v>Policía Municipal</v>
      </c>
      <c r="E1201" s="12" t="str">
        <f t="shared" si="44"/>
        <v>1</v>
      </c>
      <c r="F1201" s="12" t="str">
        <f t="shared" si="45"/>
        <v>12</v>
      </c>
      <c r="G1201" s="28" t="s">
        <v>384</v>
      </c>
      <c r="H1201" s="29" t="s">
        <v>385</v>
      </c>
      <c r="I1201" s="30">
        <v>5435857</v>
      </c>
      <c r="J1201" s="30">
        <v>-649000</v>
      </c>
      <c r="K1201" s="30">
        <v>4786857</v>
      </c>
      <c r="L1201" s="30">
        <v>4085996</v>
      </c>
      <c r="M1201" s="30">
        <v>4085996</v>
      </c>
      <c r="N1201" s="30">
        <v>2169326.44</v>
      </c>
      <c r="O1201" s="30">
        <v>2169326.44</v>
      </c>
    </row>
    <row r="1202" spans="1:15" x14ac:dyDescent="0.25">
      <c r="A1202" s="10" t="str">
        <f>MID(Tabla1[[#This Row],[Org 2]],1,2)</f>
        <v>11</v>
      </c>
      <c r="B1202" s="28" t="s">
        <v>199</v>
      </c>
      <c r="C1202" s="28" t="s">
        <v>55</v>
      </c>
      <c r="D1202" s="11" t="str">
        <f>VLOOKUP(C1202,Hoja2!B:C,2,FALSE)</f>
        <v>Policía Municipal</v>
      </c>
      <c r="E1202" s="12" t="str">
        <f t="shared" si="44"/>
        <v>1</v>
      </c>
      <c r="F1202" s="12" t="str">
        <f t="shared" si="45"/>
        <v>12</v>
      </c>
      <c r="G1202" s="28" t="s">
        <v>418</v>
      </c>
      <c r="H1202" s="29" t="s">
        <v>419</v>
      </c>
      <c r="I1202" s="30">
        <v>130123</v>
      </c>
      <c r="J1202" s="30">
        <v>0</v>
      </c>
      <c r="K1202" s="30">
        <v>130123</v>
      </c>
      <c r="L1202" s="30">
        <v>86748</v>
      </c>
      <c r="M1202" s="30">
        <v>86748</v>
      </c>
      <c r="N1202" s="30">
        <v>31151.55</v>
      </c>
      <c r="O1202" s="30">
        <v>31151.55</v>
      </c>
    </row>
    <row r="1203" spans="1:15" x14ac:dyDescent="0.25">
      <c r="A1203" s="10" t="str">
        <f>MID(Tabla1[[#This Row],[Org 2]],1,2)</f>
        <v>11</v>
      </c>
      <c r="B1203" s="28" t="s">
        <v>199</v>
      </c>
      <c r="C1203" s="28" t="s">
        <v>55</v>
      </c>
      <c r="D1203" s="11" t="str">
        <f>VLOOKUP(C1203,Hoja2!B:C,2,FALSE)</f>
        <v>Policía Municipal</v>
      </c>
      <c r="E1203" s="12" t="str">
        <f t="shared" si="44"/>
        <v>1</v>
      </c>
      <c r="F1203" s="12" t="str">
        <f t="shared" si="45"/>
        <v>12</v>
      </c>
      <c r="G1203" s="28" t="s">
        <v>386</v>
      </c>
      <c r="H1203" s="29" t="s">
        <v>387</v>
      </c>
      <c r="I1203" s="30">
        <v>977784</v>
      </c>
      <c r="J1203" s="30">
        <v>0</v>
      </c>
      <c r="K1203" s="30">
        <v>977784</v>
      </c>
      <c r="L1203" s="30">
        <v>975703</v>
      </c>
      <c r="M1203" s="30">
        <v>975703</v>
      </c>
      <c r="N1203" s="30">
        <v>476223.36</v>
      </c>
      <c r="O1203" s="30">
        <v>476223.36</v>
      </c>
    </row>
    <row r="1204" spans="1:15" x14ac:dyDescent="0.25">
      <c r="A1204" s="10" t="str">
        <f>MID(Tabla1[[#This Row],[Org 2]],1,2)</f>
        <v>11</v>
      </c>
      <c r="B1204" s="28" t="s">
        <v>199</v>
      </c>
      <c r="C1204" s="28" t="s">
        <v>55</v>
      </c>
      <c r="D1204" s="11" t="str">
        <f>VLOOKUP(C1204,Hoja2!B:C,2,FALSE)</f>
        <v>Policía Municipal</v>
      </c>
      <c r="E1204" s="12" t="str">
        <f t="shared" si="44"/>
        <v>1</v>
      </c>
      <c r="F1204" s="12" t="str">
        <f t="shared" si="45"/>
        <v>12</v>
      </c>
      <c r="G1204" s="28" t="s">
        <v>388</v>
      </c>
      <c r="H1204" s="29" t="s">
        <v>389</v>
      </c>
      <c r="I1204" s="30">
        <v>3366972</v>
      </c>
      <c r="J1204" s="30">
        <v>0</v>
      </c>
      <c r="K1204" s="30">
        <v>3366972</v>
      </c>
      <c r="L1204" s="30">
        <v>2553898</v>
      </c>
      <c r="M1204" s="30">
        <v>2553898</v>
      </c>
      <c r="N1204" s="30">
        <v>1503122.86</v>
      </c>
      <c r="O1204" s="30">
        <v>1503122.86</v>
      </c>
    </row>
    <row r="1205" spans="1:15" x14ac:dyDescent="0.25">
      <c r="A1205" s="10" t="str">
        <f>MID(Tabla1[[#This Row],[Org 2]],1,2)</f>
        <v>11</v>
      </c>
      <c r="B1205" s="28" t="s">
        <v>199</v>
      </c>
      <c r="C1205" s="28" t="s">
        <v>55</v>
      </c>
      <c r="D1205" s="11" t="str">
        <f>VLOOKUP(C1205,Hoja2!B:C,2,FALSE)</f>
        <v>Policía Municipal</v>
      </c>
      <c r="E1205" s="12" t="str">
        <f t="shared" si="44"/>
        <v>1</v>
      </c>
      <c r="F1205" s="12" t="str">
        <f t="shared" si="45"/>
        <v>12</v>
      </c>
      <c r="G1205" s="28" t="s">
        <v>390</v>
      </c>
      <c r="H1205" s="29" t="s">
        <v>391</v>
      </c>
      <c r="I1205" s="30">
        <v>10358434</v>
      </c>
      <c r="J1205" s="30">
        <v>-900000</v>
      </c>
      <c r="K1205" s="30">
        <v>9458434</v>
      </c>
      <c r="L1205" s="30">
        <v>7856999.1500000004</v>
      </c>
      <c r="M1205" s="30">
        <v>7856999.1500000004</v>
      </c>
      <c r="N1205" s="30">
        <v>4776168.34</v>
      </c>
      <c r="O1205" s="30">
        <v>4776168.34</v>
      </c>
    </row>
    <row r="1206" spans="1:15" x14ac:dyDescent="0.25">
      <c r="A1206" s="10" t="str">
        <f>MID(Tabla1[[#This Row],[Org 2]],1,2)</f>
        <v>11</v>
      </c>
      <c r="B1206" s="28" t="s">
        <v>199</v>
      </c>
      <c r="C1206" s="28" t="s">
        <v>55</v>
      </c>
      <c r="D1206" s="11" t="str">
        <f>VLOOKUP(C1206,Hoja2!B:C,2,FALSE)</f>
        <v>Policía Municipal</v>
      </c>
      <c r="E1206" s="12" t="str">
        <f t="shared" si="44"/>
        <v>1</v>
      </c>
      <c r="F1206" s="12" t="str">
        <f t="shared" si="45"/>
        <v>12</v>
      </c>
      <c r="G1206" s="28" t="s">
        <v>392</v>
      </c>
      <c r="H1206" s="29" t="s">
        <v>393</v>
      </c>
      <c r="I1206" s="30">
        <v>431302</v>
      </c>
      <c r="J1206" s="30">
        <v>0</v>
      </c>
      <c r="K1206" s="30">
        <v>431302</v>
      </c>
      <c r="L1206" s="30">
        <v>475027.71</v>
      </c>
      <c r="M1206" s="30">
        <v>475027.71</v>
      </c>
      <c r="N1206" s="30">
        <v>270694.02</v>
      </c>
      <c r="O1206" s="30">
        <v>270694.02</v>
      </c>
    </row>
    <row r="1207" spans="1:15" x14ac:dyDescent="0.25">
      <c r="A1207" s="10" t="str">
        <f>MID(Tabla1[[#This Row],[Org 2]],1,2)</f>
        <v>11</v>
      </c>
      <c r="B1207" s="28" t="s">
        <v>199</v>
      </c>
      <c r="C1207" s="28" t="s">
        <v>55</v>
      </c>
      <c r="D1207" s="11" t="str">
        <f>VLOOKUP(C1207,Hoja2!B:C,2,FALSE)</f>
        <v>Policía Municipal</v>
      </c>
      <c r="E1207" s="12" t="str">
        <f t="shared" si="44"/>
        <v>1</v>
      </c>
      <c r="F1207" s="12" t="str">
        <f t="shared" si="45"/>
        <v>12</v>
      </c>
      <c r="G1207" s="28" t="s">
        <v>834</v>
      </c>
      <c r="H1207" s="29" t="s">
        <v>835</v>
      </c>
      <c r="I1207" s="30">
        <v>0</v>
      </c>
      <c r="J1207" s="30">
        <v>0</v>
      </c>
      <c r="K1207" s="30">
        <v>0</v>
      </c>
      <c r="L1207" s="30">
        <v>47700</v>
      </c>
      <c r="M1207" s="30">
        <v>47700</v>
      </c>
      <c r="N1207" s="30">
        <v>24117.35</v>
      </c>
      <c r="O1207" s="30">
        <v>24117.35</v>
      </c>
    </row>
    <row r="1208" spans="1:15" x14ac:dyDescent="0.25">
      <c r="A1208" s="10" t="str">
        <f>MID(Tabla1[[#This Row],[Org 2]],1,2)</f>
        <v>11</v>
      </c>
      <c r="B1208" s="28" t="s">
        <v>199</v>
      </c>
      <c r="C1208" s="28" t="s">
        <v>55</v>
      </c>
      <c r="D1208" s="11" t="str">
        <f>VLOOKUP(C1208,Hoja2!B:C,2,FALSE)</f>
        <v>Policía Municipal</v>
      </c>
      <c r="E1208" s="12" t="str">
        <f t="shared" si="44"/>
        <v>1</v>
      </c>
      <c r="F1208" s="12" t="str">
        <f t="shared" si="45"/>
        <v>13</v>
      </c>
      <c r="G1208" s="28" t="s">
        <v>430</v>
      </c>
      <c r="H1208" s="29" t="s">
        <v>381</v>
      </c>
      <c r="I1208" s="30">
        <v>396501</v>
      </c>
      <c r="J1208" s="30">
        <v>0</v>
      </c>
      <c r="K1208" s="30">
        <v>396501</v>
      </c>
      <c r="L1208" s="30">
        <v>333012</v>
      </c>
      <c r="M1208" s="30">
        <v>333012</v>
      </c>
      <c r="N1208" s="30">
        <v>166175.92000000001</v>
      </c>
      <c r="O1208" s="30">
        <v>166175.92000000001</v>
      </c>
    </row>
    <row r="1209" spans="1:15" x14ac:dyDescent="0.25">
      <c r="A1209" s="10" t="str">
        <f>MID(Tabla1[[#This Row],[Org 2]],1,2)</f>
        <v>11</v>
      </c>
      <c r="B1209" s="28" t="s">
        <v>199</v>
      </c>
      <c r="C1209" s="28" t="s">
        <v>55</v>
      </c>
      <c r="D1209" s="11" t="str">
        <f>VLOOKUP(C1209,Hoja2!B:C,2,FALSE)</f>
        <v>Policía Municipal</v>
      </c>
      <c r="E1209" s="12" t="str">
        <f t="shared" si="44"/>
        <v>1</v>
      </c>
      <c r="F1209" s="12" t="str">
        <f t="shared" si="45"/>
        <v>13</v>
      </c>
      <c r="G1209" s="28" t="s">
        <v>431</v>
      </c>
      <c r="H1209" s="29" t="s">
        <v>432</v>
      </c>
      <c r="I1209" s="30">
        <v>35000</v>
      </c>
      <c r="J1209" s="30">
        <v>50000</v>
      </c>
      <c r="K1209" s="30">
        <v>85000</v>
      </c>
      <c r="L1209" s="30">
        <v>54010.94</v>
      </c>
      <c r="M1209" s="30">
        <v>54010.94</v>
      </c>
      <c r="N1209" s="30">
        <v>12431.94</v>
      </c>
      <c r="O1209" s="30">
        <v>12431.94</v>
      </c>
    </row>
    <row r="1210" spans="1:15" x14ac:dyDescent="0.25">
      <c r="A1210" s="10" t="str">
        <f>MID(Tabla1[[#This Row],[Org 2]],1,2)</f>
        <v>11</v>
      </c>
      <c r="B1210" s="28" t="s">
        <v>199</v>
      </c>
      <c r="C1210" s="28" t="s">
        <v>55</v>
      </c>
      <c r="D1210" s="11" t="str">
        <f>VLOOKUP(C1210,Hoja2!B:C,2,FALSE)</f>
        <v>Policía Municipal</v>
      </c>
      <c r="E1210" s="12" t="str">
        <f t="shared" si="44"/>
        <v>1</v>
      </c>
      <c r="F1210" s="12" t="str">
        <f t="shared" si="45"/>
        <v>13</v>
      </c>
      <c r="G1210" s="28" t="s">
        <v>433</v>
      </c>
      <c r="H1210" s="29" t="s">
        <v>434</v>
      </c>
      <c r="I1210" s="30">
        <v>403904</v>
      </c>
      <c r="J1210" s="30">
        <v>0</v>
      </c>
      <c r="K1210" s="30">
        <v>403904</v>
      </c>
      <c r="L1210" s="30">
        <v>312105.2</v>
      </c>
      <c r="M1210" s="30">
        <v>312105.2</v>
      </c>
      <c r="N1210" s="30">
        <v>200733.35</v>
      </c>
      <c r="O1210" s="30">
        <v>200733.35</v>
      </c>
    </row>
    <row r="1211" spans="1:15" x14ac:dyDescent="0.25">
      <c r="A1211" s="10" t="str">
        <f>MID(Tabla1[[#This Row],[Org 2]],1,2)</f>
        <v>11</v>
      </c>
      <c r="B1211" s="28" t="s">
        <v>199</v>
      </c>
      <c r="C1211" s="28" t="s">
        <v>55</v>
      </c>
      <c r="D1211" s="11" t="str">
        <f>VLOOKUP(C1211,Hoja2!B:C,2,FALSE)</f>
        <v>Policía Municipal</v>
      </c>
      <c r="E1211" s="12" t="str">
        <f t="shared" si="44"/>
        <v>1</v>
      </c>
      <c r="F1211" s="12" t="str">
        <f t="shared" si="45"/>
        <v>13</v>
      </c>
      <c r="G1211" s="28" t="s">
        <v>455</v>
      </c>
      <c r="H1211" s="29" t="s">
        <v>456</v>
      </c>
      <c r="I1211" s="30">
        <v>0</v>
      </c>
      <c r="J1211" s="30">
        <v>0</v>
      </c>
      <c r="K1211" s="30">
        <v>0</v>
      </c>
      <c r="L1211" s="30">
        <v>111932.13</v>
      </c>
      <c r="M1211" s="30">
        <v>111932.13</v>
      </c>
      <c r="N1211" s="30">
        <v>102902.34</v>
      </c>
      <c r="O1211" s="30">
        <v>102902.34</v>
      </c>
    </row>
    <row r="1212" spans="1:15" x14ac:dyDescent="0.25">
      <c r="A1212" s="10" t="str">
        <f>MID(Tabla1[[#This Row],[Org 2]],1,2)</f>
        <v>11</v>
      </c>
      <c r="B1212" s="28" t="s">
        <v>199</v>
      </c>
      <c r="C1212" s="28" t="s">
        <v>55</v>
      </c>
      <c r="D1212" s="11" t="str">
        <f>VLOOKUP(C1212,Hoja2!B:C,2,FALSE)</f>
        <v>Policía Municipal</v>
      </c>
      <c r="E1212" s="12" t="str">
        <f t="shared" si="44"/>
        <v>1</v>
      </c>
      <c r="F1212" s="12" t="str">
        <f t="shared" si="45"/>
        <v>15</v>
      </c>
      <c r="G1212" s="28" t="s">
        <v>589</v>
      </c>
      <c r="H1212" s="29" t="s">
        <v>590</v>
      </c>
      <c r="I1212" s="30">
        <v>400000</v>
      </c>
      <c r="J1212" s="30">
        <v>0</v>
      </c>
      <c r="K1212" s="30">
        <v>400000</v>
      </c>
      <c r="L1212" s="30">
        <v>177905.86</v>
      </c>
      <c r="M1212" s="30">
        <v>177905.86</v>
      </c>
      <c r="N1212" s="30">
        <v>177902.86</v>
      </c>
      <c r="O1212" s="30">
        <v>177902.86</v>
      </c>
    </row>
    <row r="1213" spans="1:15" x14ac:dyDescent="0.25">
      <c r="A1213" s="10" t="str">
        <f>MID(Tabla1[[#This Row],[Org 2]],1,2)</f>
        <v>11</v>
      </c>
      <c r="B1213" s="28" t="s">
        <v>199</v>
      </c>
      <c r="C1213" s="28" t="s">
        <v>55</v>
      </c>
      <c r="D1213" s="11" t="str">
        <f>VLOOKUP(C1213,Hoja2!B:C,2,FALSE)</f>
        <v>Policía Municipal</v>
      </c>
      <c r="E1213" s="12" t="str">
        <f t="shared" si="44"/>
        <v>1</v>
      </c>
      <c r="F1213" s="12" t="str">
        <f t="shared" si="45"/>
        <v>15</v>
      </c>
      <c r="G1213" s="28" t="s">
        <v>435</v>
      </c>
      <c r="H1213" s="29" t="s">
        <v>436</v>
      </c>
      <c r="I1213" s="30">
        <v>600580</v>
      </c>
      <c r="J1213" s="30">
        <v>500000</v>
      </c>
      <c r="K1213" s="30">
        <v>1100580</v>
      </c>
      <c r="L1213" s="30">
        <v>780610.84</v>
      </c>
      <c r="M1213" s="30">
        <v>780610.84</v>
      </c>
      <c r="N1213" s="30">
        <v>730708.52</v>
      </c>
      <c r="O1213" s="30">
        <v>730708.52</v>
      </c>
    </row>
    <row r="1214" spans="1:15" x14ac:dyDescent="0.25">
      <c r="A1214" s="10" t="str">
        <f>MID(Tabla1[[#This Row],[Org 2]],1,2)</f>
        <v>11</v>
      </c>
      <c r="B1214" s="28" t="s">
        <v>199</v>
      </c>
      <c r="C1214" s="28" t="s">
        <v>55</v>
      </c>
      <c r="D1214" s="11" t="str">
        <f>VLOOKUP(C1214,Hoja2!B:C,2,FALSE)</f>
        <v>Policía Municipal</v>
      </c>
      <c r="E1214" s="12" t="str">
        <f t="shared" si="44"/>
        <v>1</v>
      </c>
      <c r="F1214" s="12" t="str">
        <f t="shared" si="45"/>
        <v>16</v>
      </c>
      <c r="G1214" s="28" t="s">
        <v>597</v>
      </c>
      <c r="H1214" s="29" t="s">
        <v>598</v>
      </c>
      <c r="I1214" s="30">
        <v>150000</v>
      </c>
      <c r="J1214" s="30">
        <v>0</v>
      </c>
      <c r="K1214" s="30">
        <v>150000</v>
      </c>
      <c r="L1214" s="30">
        <v>149018</v>
      </c>
      <c r="M1214" s="30">
        <v>23482</v>
      </c>
      <c r="N1214" s="30">
        <v>16982</v>
      </c>
      <c r="O1214" s="30">
        <v>16982</v>
      </c>
    </row>
    <row r="1215" spans="1:15" x14ac:dyDescent="0.25">
      <c r="A1215" s="10" t="str">
        <f>MID(Tabla1[[#This Row],[Org 2]],1,2)</f>
        <v>11</v>
      </c>
      <c r="B1215" s="28" t="s">
        <v>199</v>
      </c>
      <c r="C1215" s="28" t="s">
        <v>55</v>
      </c>
      <c r="D1215" s="11" t="str">
        <f>VLOOKUP(C1215,Hoja2!B:C,2,FALSE)</f>
        <v>Policía Municipal</v>
      </c>
      <c r="E1215" s="12" t="str">
        <f t="shared" si="44"/>
        <v>2</v>
      </c>
      <c r="F1215" s="12" t="str">
        <f t="shared" si="45"/>
        <v>20</v>
      </c>
      <c r="G1215" s="28" t="s">
        <v>558</v>
      </c>
      <c r="H1215" s="29" t="s">
        <v>559</v>
      </c>
      <c r="I1215" s="30">
        <v>5000</v>
      </c>
      <c r="J1215" s="30">
        <v>0</v>
      </c>
      <c r="K1215" s="30">
        <v>5000</v>
      </c>
      <c r="L1215" s="30">
        <v>2479.8000000000002</v>
      </c>
      <c r="M1215" s="30">
        <v>2479.8000000000002</v>
      </c>
      <c r="N1215" s="30">
        <v>323.39999999999998</v>
      </c>
      <c r="O1215" s="30">
        <v>323.39999999999998</v>
      </c>
    </row>
    <row r="1216" spans="1:15" x14ac:dyDescent="0.25">
      <c r="A1216" s="10" t="str">
        <f>MID(Tabla1[[#This Row],[Org 2]],1,2)</f>
        <v>11</v>
      </c>
      <c r="B1216" s="28" t="s">
        <v>199</v>
      </c>
      <c r="C1216" s="28" t="s">
        <v>55</v>
      </c>
      <c r="D1216" s="11" t="str">
        <f>VLOOKUP(C1216,Hoja2!B:C,2,FALSE)</f>
        <v>Policía Municipal</v>
      </c>
      <c r="E1216" s="12" t="str">
        <f t="shared" si="44"/>
        <v>2</v>
      </c>
      <c r="F1216" s="12" t="str">
        <f t="shared" si="45"/>
        <v>20</v>
      </c>
      <c r="G1216" s="28" t="s">
        <v>632</v>
      </c>
      <c r="H1216" s="29" t="s">
        <v>633</v>
      </c>
      <c r="I1216" s="30">
        <v>335000</v>
      </c>
      <c r="J1216" s="30">
        <v>0</v>
      </c>
      <c r="K1216" s="30">
        <v>335000</v>
      </c>
      <c r="L1216" s="30">
        <v>249236.29</v>
      </c>
      <c r="M1216" s="30">
        <v>248272.53</v>
      </c>
      <c r="N1216" s="30">
        <v>29933.71</v>
      </c>
      <c r="O1216" s="30">
        <v>22318.29</v>
      </c>
    </row>
    <row r="1217" spans="1:15" x14ac:dyDescent="0.25">
      <c r="A1217" s="10" t="str">
        <f>MID(Tabla1[[#This Row],[Org 2]],1,2)</f>
        <v>11</v>
      </c>
      <c r="B1217" s="28" t="s">
        <v>199</v>
      </c>
      <c r="C1217" s="28" t="s">
        <v>55</v>
      </c>
      <c r="D1217" s="11" t="str">
        <f>VLOOKUP(C1217,Hoja2!B:C,2,FALSE)</f>
        <v>Policía Municipal</v>
      </c>
      <c r="E1217" s="12" t="str">
        <f t="shared" si="44"/>
        <v>2</v>
      </c>
      <c r="F1217" s="12" t="str">
        <f t="shared" si="45"/>
        <v>20</v>
      </c>
      <c r="G1217" s="28" t="s">
        <v>483</v>
      </c>
      <c r="H1217" s="29" t="s">
        <v>484</v>
      </c>
      <c r="I1217" s="30">
        <v>0</v>
      </c>
      <c r="J1217" s="30">
        <v>0</v>
      </c>
      <c r="K1217" s="30">
        <v>0</v>
      </c>
      <c r="L1217" s="30">
        <v>2178</v>
      </c>
      <c r="M1217" s="30">
        <v>2178</v>
      </c>
      <c r="N1217" s="30">
        <v>0</v>
      </c>
      <c r="O1217" s="30">
        <v>0</v>
      </c>
    </row>
    <row r="1218" spans="1:15" x14ac:dyDescent="0.25">
      <c r="A1218" s="10" t="str">
        <f>MID(Tabla1[[#This Row],[Org 2]],1,2)</f>
        <v>11</v>
      </c>
      <c r="B1218" s="28" t="s">
        <v>199</v>
      </c>
      <c r="C1218" s="28" t="s">
        <v>55</v>
      </c>
      <c r="D1218" s="11" t="str">
        <f>VLOOKUP(C1218,Hoja2!B:C,2,FALSE)</f>
        <v>Policía Municipal</v>
      </c>
      <c r="E1218" s="12" t="str">
        <f t="shared" si="44"/>
        <v>2</v>
      </c>
      <c r="F1218" s="12" t="str">
        <f t="shared" si="45"/>
        <v>21</v>
      </c>
      <c r="G1218" s="28" t="s">
        <v>499</v>
      </c>
      <c r="H1218" s="29" t="s">
        <v>500</v>
      </c>
      <c r="I1218" s="30">
        <v>15000</v>
      </c>
      <c r="J1218" s="30">
        <v>0</v>
      </c>
      <c r="K1218" s="30">
        <v>15000</v>
      </c>
      <c r="L1218" s="30">
        <v>9263.25</v>
      </c>
      <c r="M1218" s="30">
        <v>9263.25</v>
      </c>
      <c r="N1218" s="30">
        <v>889.35</v>
      </c>
      <c r="O1218" s="30">
        <v>889.35</v>
      </c>
    </row>
    <row r="1219" spans="1:15" x14ac:dyDescent="0.25">
      <c r="A1219" s="10" t="str">
        <f>MID(Tabla1[[#This Row],[Org 2]],1,2)</f>
        <v>11</v>
      </c>
      <c r="B1219" s="28" t="s">
        <v>199</v>
      </c>
      <c r="C1219" s="28" t="s">
        <v>55</v>
      </c>
      <c r="D1219" s="11" t="str">
        <f>VLOOKUP(C1219,Hoja2!B:C,2,FALSE)</f>
        <v>Policía Municipal</v>
      </c>
      <c r="E1219" s="12" t="str">
        <f t="shared" si="44"/>
        <v>2</v>
      </c>
      <c r="F1219" s="12" t="str">
        <f t="shared" si="45"/>
        <v>21</v>
      </c>
      <c r="G1219" s="28" t="s">
        <v>422</v>
      </c>
      <c r="H1219" s="29" t="s">
        <v>423</v>
      </c>
      <c r="I1219" s="30">
        <v>125000</v>
      </c>
      <c r="J1219" s="30">
        <v>0</v>
      </c>
      <c r="K1219" s="30">
        <v>125000</v>
      </c>
      <c r="L1219" s="30">
        <v>125503.96</v>
      </c>
      <c r="M1219" s="30">
        <v>113641.59</v>
      </c>
      <c r="N1219" s="30">
        <v>40935.599999999999</v>
      </c>
      <c r="O1219" s="30">
        <v>40887.300000000003</v>
      </c>
    </row>
    <row r="1220" spans="1:15" x14ac:dyDescent="0.25">
      <c r="A1220" s="10" t="str">
        <f>MID(Tabla1[[#This Row],[Org 2]],1,2)</f>
        <v>11</v>
      </c>
      <c r="B1220" s="28" t="s">
        <v>199</v>
      </c>
      <c r="C1220" s="28" t="s">
        <v>55</v>
      </c>
      <c r="D1220" s="11" t="str">
        <f>VLOOKUP(C1220,Hoja2!B:C,2,FALSE)</f>
        <v>Policía Municipal</v>
      </c>
      <c r="E1220" s="12" t="str">
        <f t="shared" si="44"/>
        <v>2</v>
      </c>
      <c r="F1220" s="12" t="str">
        <f t="shared" si="45"/>
        <v>21</v>
      </c>
      <c r="G1220" s="28" t="s">
        <v>437</v>
      </c>
      <c r="H1220" s="29" t="s">
        <v>438</v>
      </c>
      <c r="I1220" s="30">
        <v>110000</v>
      </c>
      <c r="J1220" s="30">
        <v>0</v>
      </c>
      <c r="K1220" s="30">
        <v>110000</v>
      </c>
      <c r="L1220" s="30">
        <v>98556.59</v>
      </c>
      <c r="M1220" s="30">
        <v>73154.59</v>
      </c>
      <c r="N1220" s="30">
        <v>68523.06</v>
      </c>
      <c r="O1220" s="30">
        <v>63664.47</v>
      </c>
    </row>
    <row r="1221" spans="1:15" x14ac:dyDescent="0.25">
      <c r="A1221" s="10" t="str">
        <f>MID(Tabla1[[#This Row],[Org 2]],1,2)</f>
        <v>11</v>
      </c>
      <c r="B1221" s="28" t="s">
        <v>199</v>
      </c>
      <c r="C1221" s="28" t="s">
        <v>55</v>
      </c>
      <c r="D1221" s="11" t="str">
        <f>VLOOKUP(C1221,Hoja2!B:C,2,FALSE)</f>
        <v>Policía Municipal</v>
      </c>
      <c r="E1221" s="12" t="str">
        <f t="shared" si="44"/>
        <v>2</v>
      </c>
      <c r="F1221" s="12" t="str">
        <f t="shared" si="45"/>
        <v>22</v>
      </c>
      <c r="G1221" s="28" t="s">
        <v>453</v>
      </c>
      <c r="H1221" s="29" t="s">
        <v>454</v>
      </c>
      <c r="I1221" s="30">
        <v>110000</v>
      </c>
      <c r="J1221" s="30">
        <v>0</v>
      </c>
      <c r="K1221" s="30">
        <v>110000</v>
      </c>
      <c r="L1221" s="30">
        <v>95000</v>
      </c>
      <c r="M1221" s="30">
        <v>95000</v>
      </c>
      <c r="N1221" s="30">
        <v>37425.269999999997</v>
      </c>
      <c r="O1221" s="30">
        <v>37425.269999999997</v>
      </c>
    </row>
    <row r="1222" spans="1:15" x14ac:dyDescent="0.25">
      <c r="A1222" s="10" t="str">
        <f>MID(Tabla1[[#This Row],[Org 2]],1,2)</f>
        <v>11</v>
      </c>
      <c r="B1222" s="28" t="s">
        <v>199</v>
      </c>
      <c r="C1222" s="28" t="s">
        <v>55</v>
      </c>
      <c r="D1222" s="11" t="str">
        <f>VLOOKUP(C1222,Hoja2!B:C,2,FALSE)</f>
        <v>Policía Municipal</v>
      </c>
      <c r="E1222" s="12" t="str">
        <f t="shared" si="44"/>
        <v>2</v>
      </c>
      <c r="F1222" s="12" t="str">
        <f t="shared" si="45"/>
        <v>22</v>
      </c>
      <c r="G1222" s="28" t="s">
        <v>560</v>
      </c>
      <c r="H1222" s="29" t="s">
        <v>561</v>
      </c>
      <c r="I1222" s="30">
        <v>1000</v>
      </c>
      <c r="J1222" s="30">
        <v>0</v>
      </c>
      <c r="K1222" s="30">
        <v>1000</v>
      </c>
      <c r="L1222" s="30">
        <v>1226.6099999999999</v>
      </c>
      <c r="M1222" s="30">
        <v>1226.6099999999999</v>
      </c>
      <c r="N1222" s="30">
        <v>1226.6099999999999</v>
      </c>
      <c r="O1222" s="30">
        <v>0</v>
      </c>
    </row>
    <row r="1223" spans="1:15" x14ac:dyDescent="0.25">
      <c r="A1223" s="10" t="str">
        <f>MID(Tabla1[[#This Row],[Org 2]],1,2)</f>
        <v>11</v>
      </c>
      <c r="B1223" s="28" t="s">
        <v>199</v>
      </c>
      <c r="C1223" s="28" t="s">
        <v>55</v>
      </c>
      <c r="D1223" s="11" t="str">
        <f>VLOOKUP(C1223,Hoja2!B:C,2,FALSE)</f>
        <v>Policía Municipal</v>
      </c>
      <c r="E1223" s="12" t="str">
        <f t="shared" ref="E1223:E1239" si="46">LEFT(G1223,1)</f>
        <v>2</v>
      </c>
      <c r="F1223" s="12" t="str">
        <f t="shared" ref="F1223:F1239" si="47">LEFT(G1223,2)</f>
        <v>22</v>
      </c>
      <c r="G1223" s="28" t="s">
        <v>501</v>
      </c>
      <c r="H1223" s="29" t="s">
        <v>502</v>
      </c>
      <c r="I1223" s="30">
        <v>80000</v>
      </c>
      <c r="J1223" s="30">
        <v>0</v>
      </c>
      <c r="K1223" s="30">
        <v>80000</v>
      </c>
      <c r="L1223" s="30">
        <v>63295.98</v>
      </c>
      <c r="M1223" s="30">
        <v>63295.98</v>
      </c>
      <c r="N1223" s="30">
        <v>60184.72</v>
      </c>
      <c r="O1223" s="30">
        <v>56963.29</v>
      </c>
    </row>
    <row r="1224" spans="1:15" x14ac:dyDescent="0.25">
      <c r="A1224" s="10" t="str">
        <f>MID(Tabla1[[#This Row],[Org 2]],1,2)</f>
        <v>11</v>
      </c>
      <c r="B1224" s="28" t="s">
        <v>199</v>
      </c>
      <c r="C1224" s="28" t="s">
        <v>55</v>
      </c>
      <c r="D1224" s="11" t="str">
        <f>VLOOKUP(C1224,Hoja2!B:C,2,FALSE)</f>
        <v>Policía Municipal</v>
      </c>
      <c r="E1224" s="12" t="str">
        <f t="shared" si="46"/>
        <v>2</v>
      </c>
      <c r="F1224" s="12" t="str">
        <f t="shared" si="47"/>
        <v>22</v>
      </c>
      <c r="G1224" s="28" t="s">
        <v>439</v>
      </c>
      <c r="H1224" s="29" t="s">
        <v>440</v>
      </c>
      <c r="I1224" s="30">
        <v>170000</v>
      </c>
      <c r="J1224" s="30">
        <v>0</v>
      </c>
      <c r="K1224" s="30">
        <v>170000</v>
      </c>
      <c r="L1224" s="30">
        <v>153800.60999999999</v>
      </c>
      <c r="M1224" s="30">
        <v>153800.60999999999</v>
      </c>
      <c r="N1224" s="30">
        <v>90301.63</v>
      </c>
      <c r="O1224" s="30">
        <v>83882.149999999994</v>
      </c>
    </row>
    <row r="1225" spans="1:15" x14ac:dyDescent="0.25">
      <c r="A1225" s="10" t="str">
        <f>MID(Tabla1[[#This Row],[Org 2]],1,2)</f>
        <v>11</v>
      </c>
      <c r="B1225" s="28" t="s">
        <v>199</v>
      </c>
      <c r="C1225" s="28" t="s">
        <v>55</v>
      </c>
      <c r="D1225" s="11" t="str">
        <f>VLOOKUP(C1225,Hoja2!B:C,2,FALSE)</f>
        <v>Policía Municipal</v>
      </c>
      <c r="E1225" s="12" t="str">
        <f t="shared" si="46"/>
        <v>2</v>
      </c>
      <c r="F1225" s="12" t="str">
        <f t="shared" si="47"/>
        <v>22</v>
      </c>
      <c r="G1225" s="28" t="s">
        <v>441</v>
      </c>
      <c r="H1225" s="29" t="s">
        <v>442</v>
      </c>
      <c r="I1225" s="30">
        <v>370000</v>
      </c>
      <c r="J1225" s="30">
        <v>0</v>
      </c>
      <c r="K1225" s="30">
        <v>370000</v>
      </c>
      <c r="L1225" s="30">
        <v>345088.92</v>
      </c>
      <c r="M1225" s="30">
        <v>345088.92</v>
      </c>
      <c r="N1225" s="30">
        <v>41756.6</v>
      </c>
      <c r="O1225" s="30">
        <v>41756.6</v>
      </c>
    </row>
    <row r="1226" spans="1:15" x14ac:dyDescent="0.25">
      <c r="A1226" s="10" t="str">
        <f>MID(Tabla1[[#This Row],[Org 2]],1,2)</f>
        <v>11</v>
      </c>
      <c r="B1226" s="28" t="s">
        <v>199</v>
      </c>
      <c r="C1226" s="28" t="s">
        <v>55</v>
      </c>
      <c r="D1226" s="11" t="str">
        <f>VLOOKUP(C1226,Hoja2!B:C,2,FALSE)</f>
        <v>Policía Municipal</v>
      </c>
      <c r="E1226" s="12" t="str">
        <f t="shared" si="46"/>
        <v>2</v>
      </c>
      <c r="F1226" s="12" t="str">
        <f t="shared" si="47"/>
        <v>22</v>
      </c>
      <c r="G1226" s="28" t="s">
        <v>585</v>
      </c>
      <c r="H1226" s="29" t="s">
        <v>586</v>
      </c>
      <c r="I1226" s="30">
        <v>1000</v>
      </c>
      <c r="J1226" s="30">
        <v>0</v>
      </c>
      <c r="K1226" s="30">
        <v>1000</v>
      </c>
      <c r="L1226" s="30">
        <v>0</v>
      </c>
      <c r="M1226" s="30">
        <v>0</v>
      </c>
      <c r="N1226" s="30">
        <v>0</v>
      </c>
      <c r="O1226" s="30">
        <v>0</v>
      </c>
    </row>
    <row r="1227" spans="1:15" x14ac:dyDescent="0.25">
      <c r="A1227" s="10" t="str">
        <f>MID(Tabla1[[#This Row],[Org 2]],1,2)</f>
        <v>11</v>
      </c>
      <c r="B1227" s="28" t="s">
        <v>199</v>
      </c>
      <c r="C1227" s="28" t="s">
        <v>55</v>
      </c>
      <c r="D1227" s="11" t="str">
        <f>VLOOKUP(C1227,Hoja2!B:C,2,FALSE)</f>
        <v>Policía Municipal</v>
      </c>
      <c r="E1227" s="12" t="str">
        <f t="shared" si="46"/>
        <v>2</v>
      </c>
      <c r="F1227" s="12" t="str">
        <f t="shared" si="47"/>
        <v>22</v>
      </c>
      <c r="G1227" s="28" t="s">
        <v>443</v>
      </c>
      <c r="H1227" s="29" t="s">
        <v>444</v>
      </c>
      <c r="I1227" s="30">
        <v>1000</v>
      </c>
      <c r="J1227" s="30">
        <v>0</v>
      </c>
      <c r="K1227" s="30">
        <v>1000</v>
      </c>
      <c r="L1227" s="30">
        <v>0</v>
      </c>
      <c r="M1227" s="30">
        <v>0</v>
      </c>
      <c r="N1227" s="30">
        <v>0</v>
      </c>
      <c r="O1227" s="30">
        <v>0</v>
      </c>
    </row>
    <row r="1228" spans="1:15" x14ac:dyDescent="0.25">
      <c r="A1228" s="10" t="str">
        <f>MID(Tabla1[[#This Row],[Org 2]],1,2)</f>
        <v>11</v>
      </c>
      <c r="B1228" s="28" t="s">
        <v>199</v>
      </c>
      <c r="C1228" s="28" t="s">
        <v>55</v>
      </c>
      <c r="D1228" s="11" t="str">
        <f>VLOOKUP(C1228,Hoja2!B:C,2,FALSE)</f>
        <v>Policía Municipal</v>
      </c>
      <c r="E1228" s="12" t="str">
        <f t="shared" si="46"/>
        <v>2</v>
      </c>
      <c r="F1228" s="12" t="str">
        <f t="shared" si="47"/>
        <v>22</v>
      </c>
      <c r="G1228" s="28" t="s">
        <v>445</v>
      </c>
      <c r="H1228" s="29" t="s">
        <v>446</v>
      </c>
      <c r="I1228" s="30">
        <v>60000</v>
      </c>
      <c r="J1228" s="30">
        <v>0</v>
      </c>
      <c r="K1228" s="30">
        <v>60000</v>
      </c>
      <c r="L1228" s="30">
        <v>36806.629999999997</v>
      </c>
      <c r="M1228" s="30">
        <v>28540.61</v>
      </c>
      <c r="N1228" s="30">
        <v>22430.69</v>
      </c>
      <c r="O1228" s="30">
        <v>14627.84</v>
      </c>
    </row>
    <row r="1229" spans="1:15" x14ac:dyDescent="0.25">
      <c r="A1229" s="10" t="str">
        <f>MID(Tabla1[[#This Row],[Org 2]],1,2)</f>
        <v>11</v>
      </c>
      <c r="B1229" s="28" t="s">
        <v>199</v>
      </c>
      <c r="C1229" s="28" t="s">
        <v>55</v>
      </c>
      <c r="D1229" s="11" t="str">
        <f>VLOOKUP(C1229,Hoja2!B:C,2,FALSE)</f>
        <v>Policía Municipal</v>
      </c>
      <c r="E1229" s="12" t="str">
        <f t="shared" si="46"/>
        <v>2</v>
      </c>
      <c r="F1229" s="12" t="str">
        <f t="shared" si="47"/>
        <v>22</v>
      </c>
      <c r="G1229" s="28" t="s">
        <v>562</v>
      </c>
      <c r="H1229" s="29" t="s">
        <v>563</v>
      </c>
      <c r="I1229" s="30">
        <v>17000</v>
      </c>
      <c r="J1229" s="30">
        <v>0</v>
      </c>
      <c r="K1229" s="30">
        <v>17000</v>
      </c>
      <c r="L1229" s="30">
        <v>350</v>
      </c>
      <c r="M1229" s="30">
        <v>350</v>
      </c>
      <c r="N1229" s="30">
        <v>181.5</v>
      </c>
      <c r="O1229" s="30">
        <v>181.5</v>
      </c>
    </row>
    <row r="1230" spans="1:15" x14ac:dyDescent="0.25">
      <c r="A1230" s="10" t="str">
        <f>MID(Tabla1[[#This Row],[Org 2]],1,2)</f>
        <v>11</v>
      </c>
      <c r="B1230" s="28" t="s">
        <v>199</v>
      </c>
      <c r="C1230" s="28" t="s">
        <v>55</v>
      </c>
      <c r="D1230" s="11" t="str">
        <f>VLOOKUP(C1230,Hoja2!B:C,2,FALSE)</f>
        <v>Policía Municipal</v>
      </c>
      <c r="E1230" s="12" t="str">
        <f t="shared" si="46"/>
        <v>2</v>
      </c>
      <c r="F1230" s="12" t="str">
        <f t="shared" si="47"/>
        <v>22</v>
      </c>
      <c r="G1230" s="28" t="s">
        <v>398</v>
      </c>
      <c r="H1230" s="29" t="s">
        <v>399</v>
      </c>
      <c r="I1230" s="30">
        <v>500</v>
      </c>
      <c r="J1230" s="30">
        <v>0</v>
      </c>
      <c r="K1230" s="30">
        <v>500</v>
      </c>
      <c r="L1230" s="30">
        <v>518</v>
      </c>
      <c r="M1230" s="30">
        <v>518</v>
      </c>
      <c r="N1230" s="30">
        <v>121.56</v>
      </c>
      <c r="O1230" s="30">
        <v>74.709999999999994</v>
      </c>
    </row>
    <row r="1231" spans="1:15" x14ac:dyDescent="0.25">
      <c r="A1231" s="10" t="str">
        <f>MID(Tabla1[[#This Row],[Org 2]],1,2)</f>
        <v>11</v>
      </c>
      <c r="B1231" s="28" t="s">
        <v>199</v>
      </c>
      <c r="C1231" s="28" t="s">
        <v>55</v>
      </c>
      <c r="D1231" s="11" t="str">
        <f>VLOOKUP(C1231,Hoja2!B:C,2,FALSE)</f>
        <v>Policía Municipal</v>
      </c>
      <c r="E1231" s="12" t="str">
        <f t="shared" si="46"/>
        <v>2</v>
      </c>
      <c r="F1231" s="12" t="str">
        <f t="shared" si="47"/>
        <v>22</v>
      </c>
      <c r="G1231" s="28" t="s">
        <v>467</v>
      </c>
      <c r="H1231" s="29" t="s">
        <v>468</v>
      </c>
      <c r="I1231" s="30">
        <v>1000</v>
      </c>
      <c r="J1231" s="30">
        <v>0</v>
      </c>
      <c r="K1231" s="30">
        <v>1000</v>
      </c>
      <c r="L1231" s="30">
        <v>688.26</v>
      </c>
      <c r="M1231" s="30">
        <v>688.26</v>
      </c>
      <c r="N1231" s="30">
        <v>688.26</v>
      </c>
      <c r="O1231" s="30">
        <v>0</v>
      </c>
    </row>
    <row r="1232" spans="1:15" x14ac:dyDescent="0.25">
      <c r="A1232" s="10" t="str">
        <f>MID(Tabla1[[#This Row],[Org 2]],1,2)</f>
        <v>11</v>
      </c>
      <c r="B1232" s="28" t="s">
        <v>199</v>
      </c>
      <c r="C1232" s="28" t="s">
        <v>55</v>
      </c>
      <c r="D1232" s="11" t="str">
        <f>VLOOKUP(C1232,Hoja2!B:C,2,FALSE)</f>
        <v>Policía Municipal</v>
      </c>
      <c r="E1232" s="12" t="str">
        <f t="shared" si="46"/>
        <v>2</v>
      </c>
      <c r="F1232" s="12" t="str">
        <f t="shared" si="47"/>
        <v>22</v>
      </c>
      <c r="G1232" s="28" t="s">
        <v>469</v>
      </c>
      <c r="H1232" s="29" t="s">
        <v>470</v>
      </c>
      <c r="I1232" s="30">
        <v>6000</v>
      </c>
      <c r="J1232" s="30">
        <v>0</v>
      </c>
      <c r="K1232" s="30">
        <v>6000</v>
      </c>
      <c r="L1232" s="30">
        <v>2183.66</v>
      </c>
      <c r="M1232" s="30">
        <v>2183.66</v>
      </c>
      <c r="N1232" s="30">
        <v>2183.66</v>
      </c>
      <c r="O1232" s="30">
        <v>2183.66</v>
      </c>
    </row>
    <row r="1233" spans="1:15" x14ac:dyDescent="0.25">
      <c r="A1233" s="10" t="str">
        <f>MID(Tabla1[[#This Row],[Org 2]],1,2)</f>
        <v>11</v>
      </c>
      <c r="B1233" s="28" t="s">
        <v>199</v>
      </c>
      <c r="C1233" s="28" t="s">
        <v>55</v>
      </c>
      <c r="D1233" s="11" t="str">
        <f>VLOOKUP(C1233,Hoja2!B:C,2,FALSE)</f>
        <v>Policía Municipal</v>
      </c>
      <c r="E1233" s="12" t="str">
        <f t="shared" si="46"/>
        <v>2</v>
      </c>
      <c r="F1233" s="12" t="str">
        <f t="shared" si="47"/>
        <v>22</v>
      </c>
      <c r="G1233" s="28" t="s">
        <v>400</v>
      </c>
      <c r="H1233" s="29" t="s">
        <v>401</v>
      </c>
      <c r="I1233" s="30">
        <v>8000</v>
      </c>
      <c r="J1233" s="30">
        <v>0</v>
      </c>
      <c r="K1233" s="30">
        <v>8000</v>
      </c>
      <c r="L1233" s="30">
        <v>0</v>
      </c>
      <c r="M1233" s="30">
        <v>0</v>
      </c>
      <c r="N1233" s="30">
        <v>0</v>
      </c>
      <c r="O1233" s="30">
        <v>0</v>
      </c>
    </row>
    <row r="1234" spans="1:15" x14ac:dyDescent="0.25">
      <c r="A1234" s="10" t="str">
        <f>MID(Tabla1[[#This Row],[Org 2]],1,2)</f>
        <v>11</v>
      </c>
      <c r="B1234" s="28" t="s">
        <v>199</v>
      </c>
      <c r="C1234" s="28" t="s">
        <v>55</v>
      </c>
      <c r="D1234" s="11" t="str">
        <f>VLOOKUP(C1234,Hoja2!B:C,2,FALSE)</f>
        <v>Policía Municipal</v>
      </c>
      <c r="E1234" s="12" t="str">
        <f t="shared" si="46"/>
        <v>2</v>
      </c>
      <c r="F1234" s="12" t="str">
        <f t="shared" si="47"/>
        <v>22</v>
      </c>
      <c r="G1234" s="28" t="s">
        <v>447</v>
      </c>
      <c r="H1234" s="29" t="s">
        <v>448</v>
      </c>
      <c r="I1234" s="30">
        <v>5000</v>
      </c>
      <c r="J1234" s="30">
        <v>0</v>
      </c>
      <c r="K1234" s="30">
        <v>5000</v>
      </c>
      <c r="L1234" s="30">
        <v>0</v>
      </c>
      <c r="M1234" s="30">
        <v>0</v>
      </c>
      <c r="N1234" s="30">
        <v>0</v>
      </c>
      <c r="O1234" s="30">
        <v>0</v>
      </c>
    </row>
    <row r="1235" spans="1:15" x14ac:dyDescent="0.25">
      <c r="A1235" s="10" t="str">
        <f>MID(Tabla1[[#This Row],[Org 2]],1,2)</f>
        <v>11</v>
      </c>
      <c r="B1235" s="28" t="s">
        <v>199</v>
      </c>
      <c r="C1235" s="28" t="s">
        <v>55</v>
      </c>
      <c r="D1235" s="11" t="str">
        <f>VLOOKUP(C1235,Hoja2!B:C,2,FALSE)</f>
        <v>Policía Municipal</v>
      </c>
      <c r="E1235" s="12" t="str">
        <f t="shared" si="46"/>
        <v>2</v>
      </c>
      <c r="F1235" s="12" t="str">
        <f t="shared" si="47"/>
        <v>22</v>
      </c>
      <c r="G1235" s="28" t="s">
        <v>424</v>
      </c>
      <c r="H1235" s="29" t="s">
        <v>425</v>
      </c>
      <c r="I1235" s="30">
        <v>1000</v>
      </c>
      <c r="J1235" s="30">
        <v>0</v>
      </c>
      <c r="K1235" s="30">
        <v>1000</v>
      </c>
      <c r="L1235" s="30">
        <v>300</v>
      </c>
      <c r="M1235" s="30">
        <v>300</v>
      </c>
      <c r="N1235" s="30">
        <v>300</v>
      </c>
      <c r="O1235" s="30">
        <v>300</v>
      </c>
    </row>
    <row r="1236" spans="1:15" x14ac:dyDescent="0.25">
      <c r="A1236" s="10" t="str">
        <f>MID(Tabla1[[#This Row],[Org 2]],1,2)</f>
        <v>11</v>
      </c>
      <c r="B1236" s="28" t="s">
        <v>199</v>
      </c>
      <c r="C1236" s="28" t="s">
        <v>55</v>
      </c>
      <c r="D1236" s="11" t="str">
        <f>VLOOKUP(C1236,Hoja2!B:C,2,FALSE)</f>
        <v>Policía Municipal</v>
      </c>
      <c r="E1236" s="12" t="str">
        <f t="shared" si="46"/>
        <v>2</v>
      </c>
      <c r="F1236" s="12" t="str">
        <f t="shared" si="47"/>
        <v>22</v>
      </c>
      <c r="G1236" s="28" t="s">
        <v>451</v>
      </c>
      <c r="H1236" s="29" t="s">
        <v>452</v>
      </c>
      <c r="I1236" s="30">
        <v>30000</v>
      </c>
      <c r="J1236" s="30">
        <v>0</v>
      </c>
      <c r="K1236" s="30">
        <v>30000</v>
      </c>
      <c r="L1236" s="30">
        <v>29584.720000000001</v>
      </c>
      <c r="M1236" s="30">
        <v>24669.24</v>
      </c>
      <c r="N1236" s="30">
        <v>16934.68</v>
      </c>
      <c r="O1236" s="30">
        <v>16934.68</v>
      </c>
    </row>
    <row r="1237" spans="1:15" x14ac:dyDescent="0.25">
      <c r="A1237" s="10" t="str">
        <f>MID(Tabla1[[#This Row],[Org 2]],1,2)</f>
        <v>11</v>
      </c>
      <c r="B1237" s="28" t="s">
        <v>199</v>
      </c>
      <c r="C1237" s="28" t="s">
        <v>55</v>
      </c>
      <c r="D1237" s="11" t="str">
        <f>VLOOKUP(C1237,Hoja2!B:C,2,FALSE)</f>
        <v>Policía Municipal</v>
      </c>
      <c r="E1237" s="12" t="str">
        <f t="shared" si="46"/>
        <v>2</v>
      </c>
      <c r="F1237" s="12" t="str">
        <f t="shared" si="47"/>
        <v>22</v>
      </c>
      <c r="G1237" s="28" t="s">
        <v>503</v>
      </c>
      <c r="H1237" s="29" t="s">
        <v>504</v>
      </c>
      <c r="I1237" s="30">
        <v>140000</v>
      </c>
      <c r="J1237" s="30">
        <v>0</v>
      </c>
      <c r="K1237" s="30">
        <v>140000</v>
      </c>
      <c r="L1237" s="30">
        <v>131496.69</v>
      </c>
      <c r="M1237" s="30">
        <v>131496.69</v>
      </c>
      <c r="N1237" s="30">
        <v>54790.25</v>
      </c>
      <c r="O1237" s="30">
        <v>43832.2</v>
      </c>
    </row>
    <row r="1238" spans="1:15" x14ac:dyDescent="0.25">
      <c r="A1238" s="10" t="str">
        <f>MID(Tabla1[[#This Row],[Org 2]],1,2)</f>
        <v>11</v>
      </c>
      <c r="B1238" s="28" t="s">
        <v>199</v>
      </c>
      <c r="C1238" s="28" t="s">
        <v>55</v>
      </c>
      <c r="D1238" s="11" t="str">
        <f>VLOOKUP(C1238,Hoja2!B:C,2,FALSE)</f>
        <v>Policía Municipal</v>
      </c>
      <c r="E1238" s="12" t="str">
        <f t="shared" si="46"/>
        <v>2</v>
      </c>
      <c r="F1238" s="12" t="str">
        <f t="shared" si="47"/>
        <v>22</v>
      </c>
      <c r="G1238" s="28" t="s">
        <v>566</v>
      </c>
      <c r="H1238" s="29" t="s">
        <v>567</v>
      </c>
      <c r="I1238" s="30">
        <v>900000</v>
      </c>
      <c r="J1238" s="30">
        <v>0</v>
      </c>
      <c r="K1238" s="30">
        <v>900000</v>
      </c>
      <c r="L1238" s="30">
        <v>878690.39</v>
      </c>
      <c r="M1238" s="30">
        <v>878690.39</v>
      </c>
      <c r="N1238" s="30">
        <v>294693.96000000002</v>
      </c>
      <c r="O1238" s="30">
        <v>246352.09</v>
      </c>
    </row>
    <row r="1239" spans="1:15" x14ac:dyDescent="0.25">
      <c r="A1239" s="10" t="str">
        <f>MID(Tabla1[[#This Row],[Org 2]],1,2)</f>
        <v>11</v>
      </c>
      <c r="B1239" s="28" t="s">
        <v>199</v>
      </c>
      <c r="C1239" s="28" t="s">
        <v>55</v>
      </c>
      <c r="D1239" s="11" t="str">
        <f>VLOOKUP(C1239,Hoja2!B:C,2,FALSE)</f>
        <v>Policía Municipal</v>
      </c>
      <c r="E1239" s="12" t="str">
        <f t="shared" si="46"/>
        <v>2</v>
      </c>
      <c r="F1239" s="12" t="str">
        <f t="shared" si="47"/>
        <v>22</v>
      </c>
      <c r="G1239" s="28" t="s">
        <v>459</v>
      </c>
      <c r="H1239" s="29" t="s">
        <v>460</v>
      </c>
      <c r="I1239" s="30">
        <v>27500</v>
      </c>
      <c r="J1239" s="30">
        <v>0</v>
      </c>
      <c r="K1239" s="30">
        <v>27500</v>
      </c>
      <c r="L1239" s="30">
        <v>2582.14</v>
      </c>
      <c r="M1239" s="30">
        <v>2582.14</v>
      </c>
      <c r="N1239" s="30">
        <v>0</v>
      </c>
      <c r="O1239" s="30">
        <v>0</v>
      </c>
    </row>
    <row r="1240" spans="1:15" x14ac:dyDescent="0.25">
      <c r="A1240" s="10" t="str">
        <f>MID(Tabla1[[#This Row],[Org 2]],1,2)</f>
        <v>11</v>
      </c>
      <c r="B1240" s="28" t="s">
        <v>199</v>
      </c>
      <c r="C1240" s="28" t="s">
        <v>55</v>
      </c>
      <c r="D1240" s="11" t="str">
        <f>VLOOKUP(C1240,Hoja2!B:C,2,FALSE)</f>
        <v>Policía Municipal</v>
      </c>
      <c r="E1240" s="12" t="str">
        <f t="shared" ref="E1240:E1248" si="48">LEFT(G1240,1)</f>
        <v>2</v>
      </c>
      <c r="F1240" s="12" t="str">
        <f t="shared" ref="F1240:F1248" si="49">LEFT(G1240,2)</f>
        <v>22</v>
      </c>
      <c r="G1240" s="28" t="s">
        <v>426</v>
      </c>
      <c r="H1240" s="29" t="s">
        <v>427</v>
      </c>
      <c r="I1240" s="30">
        <v>550000</v>
      </c>
      <c r="J1240" s="30">
        <v>0</v>
      </c>
      <c r="K1240" s="30">
        <v>550000</v>
      </c>
      <c r="L1240" s="30">
        <v>444611.8</v>
      </c>
      <c r="M1240" s="30">
        <v>444611.8</v>
      </c>
      <c r="N1240" s="30">
        <v>217918.3</v>
      </c>
      <c r="O1240" s="30">
        <v>186458.3</v>
      </c>
    </row>
    <row r="1241" spans="1:15" x14ac:dyDescent="0.25">
      <c r="A1241" s="10" t="str">
        <f>MID(Tabla1[[#This Row],[Org 2]],1,2)</f>
        <v>11</v>
      </c>
      <c r="B1241" s="28" t="s">
        <v>199</v>
      </c>
      <c r="C1241" s="28" t="s">
        <v>55</v>
      </c>
      <c r="D1241" s="11" t="str">
        <f>VLOOKUP(C1241,Hoja2!B:C,2,FALSE)</f>
        <v>Policía Municipal</v>
      </c>
      <c r="E1241" s="12" t="str">
        <f t="shared" si="48"/>
        <v>2</v>
      </c>
      <c r="F1241" s="12" t="str">
        <f t="shared" si="49"/>
        <v>23</v>
      </c>
      <c r="G1241" s="28" t="s">
        <v>406</v>
      </c>
      <c r="H1241" s="29" t="s">
        <v>407</v>
      </c>
      <c r="I1241" s="30">
        <v>20000</v>
      </c>
      <c r="J1241" s="30">
        <v>0</v>
      </c>
      <c r="K1241" s="30">
        <v>20000</v>
      </c>
      <c r="L1241" s="30">
        <v>6792.26</v>
      </c>
      <c r="M1241" s="30">
        <v>6792.26</v>
      </c>
      <c r="N1241" s="30">
        <v>6792.26</v>
      </c>
      <c r="O1241" s="30">
        <v>6717.46</v>
      </c>
    </row>
    <row r="1242" spans="1:15" x14ac:dyDescent="0.25">
      <c r="A1242" s="10" t="str">
        <f>MID(Tabla1[[#This Row],[Org 2]],1,2)</f>
        <v>11</v>
      </c>
      <c r="B1242" s="28" t="s">
        <v>199</v>
      </c>
      <c r="C1242" s="28" t="s">
        <v>55</v>
      </c>
      <c r="D1242" s="11" t="str">
        <f>VLOOKUP(C1242,Hoja2!B:C,2,FALSE)</f>
        <v>Policía Municipal</v>
      </c>
      <c r="E1242" s="12" t="str">
        <f t="shared" si="48"/>
        <v>2</v>
      </c>
      <c r="F1242" s="12" t="str">
        <f t="shared" si="49"/>
        <v>23</v>
      </c>
      <c r="G1242" s="28" t="s">
        <v>410</v>
      </c>
      <c r="H1242" s="29" t="s">
        <v>411</v>
      </c>
      <c r="I1242" s="30">
        <v>4000</v>
      </c>
      <c r="J1242" s="30">
        <v>0</v>
      </c>
      <c r="K1242" s="30">
        <v>4000</v>
      </c>
      <c r="L1242" s="30">
        <v>909.35</v>
      </c>
      <c r="M1242" s="30">
        <v>909.35</v>
      </c>
      <c r="N1242" s="30">
        <v>909.35</v>
      </c>
      <c r="O1242" s="30">
        <v>909.35</v>
      </c>
    </row>
    <row r="1243" spans="1:15" x14ac:dyDescent="0.25">
      <c r="A1243" s="10" t="str">
        <f>MID(Tabla1[[#This Row],[Org 2]],1,2)</f>
        <v>11</v>
      </c>
      <c r="B1243" s="28" t="s">
        <v>199</v>
      </c>
      <c r="C1243" s="28" t="s">
        <v>55</v>
      </c>
      <c r="D1243" s="11" t="str">
        <f>VLOOKUP(C1243,Hoja2!B:C,2,FALSE)</f>
        <v>Policía Municipal</v>
      </c>
      <c r="E1243" s="12" t="str">
        <f t="shared" si="48"/>
        <v>2</v>
      </c>
      <c r="F1243" s="12" t="str">
        <f t="shared" si="49"/>
        <v>23</v>
      </c>
      <c r="G1243" s="28" t="s">
        <v>461</v>
      </c>
      <c r="H1243" s="29" t="s">
        <v>462</v>
      </c>
      <c r="I1243" s="30">
        <v>0</v>
      </c>
      <c r="J1243" s="30">
        <v>0</v>
      </c>
      <c r="K1243" s="30">
        <v>0</v>
      </c>
      <c r="L1243" s="30">
        <v>0</v>
      </c>
      <c r="M1243" s="30">
        <v>0</v>
      </c>
      <c r="N1243" s="30">
        <v>0</v>
      </c>
      <c r="O1243" s="30">
        <v>0</v>
      </c>
    </row>
    <row r="1244" spans="1:15" x14ac:dyDescent="0.25">
      <c r="A1244" s="10" t="str">
        <f>MID(Tabla1[[#This Row],[Org 2]],1,2)</f>
        <v>11</v>
      </c>
      <c r="B1244" s="28" t="s">
        <v>199</v>
      </c>
      <c r="C1244" s="28" t="s">
        <v>55</v>
      </c>
      <c r="D1244" s="11" t="str">
        <f>VLOOKUP(C1244,Hoja2!B:C,2,FALSE)</f>
        <v>Policía Municipal</v>
      </c>
      <c r="E1244" s="12" t="str">
        <f t="shared" si="48"/>
        <v>4</v>
      </c>
      <c r="F1244" s="12" t="str">
        <f t="shared" si="49"/>
        <v>48</v>
      </c>
      <c r="G1244" s="28" t="s">
        <v>699</v>
      </c>
      <c r="H1244" s="29" t="s">
        <v>836</v>
      </c>
      <c r="I1244" s="30">
        <v>3500</v>
      </c>
      <c r="J1244" s="30">
        <v>0</v>
      </c>
      <c r="K1244" s="30">
        <v>3500</v>
      </c>
      <c r="L1244" s="30">
        <v>0</v>
      </c>
      <c r="M1244" s="30">
        <v>0</v>
      </c>
      <c r="N1244" s="30">
        <v>0</v>
      </c>
      <c r="O1244" s="30">
        <v>0</v>
      </c>
    </row>
    <row r="1245" spans="1:15" x14ac:dyDescent="0.25">
      <c r="A1245" s="10" t="str">
        <f>MID(Tabla1[[#This Row],[Org 2]],1,2)</f>
        <v>11</v>
      </c>
      <c r="B1245" s="28" t="s">
        <v>199</v>
      </c>
      <c r="C1245" s="28" t="s">
        <v>55</v>
      </c>
      <c r="D1245" s="11" t="str">
        <f>VLOOKUP(C1245,Hoja2!B:C,2,FALSE)</f>
        <v>Policía Municipal</v>
      </c>
      <c r="E1245" s="12" t="str">
        <f t="shared" si="48"/>
        <v>6</v>
      </c>
      <c r="F1245" s="12" t="str">
        <f t="shared" si="49"/>
        <v>60</v>
      </c>
      <c r="G1245" s="28" t="s">
        <v>487</v>
      </c>
      <c r="H1245" s="29" t="s">
        <v>488</v>
      </c>
      <c r="I1245" s="30">
        <v>0</v>
      </c>
      <c r="J1245" s="30">
        <v>18000</v>
      </c>
      <c r="K1245" s="30">
        <v>18000</v>
      </c>
      <c r="L1245" s="30">
        <v>0</v>
      </c>
      <c r="M1245" s="30">
        <v>0</v>
      </c>
      <c r="N1245" s="30">
        <v>0</v>
      </c>
      <c r="O1245" s="30">
        <v>0</v>
      </c>
    </row>
    <row r="1246" spans="1:15" x14ac:dyDescent="0.25">
      <c r="A1246" s="10" t="str">
        <f>MID(Tabla1[[#This Row],[Org 2]],1,2)</f>
        <v>11</v>
      </c>
      <c r="B1246" s="28" t="s">
        <v>199</v>
      </c>
      <c r="C1246" s="28" t="s">
        <v>55</v>
      </c>
      <c r="D1246" s="11" t="str">
        <f>VLOOKUP(C1246,Hoja2!B:C,2,FALSE)</f>
        <v>Policía Municipal</v>
      </c>
      <c r="E1246" s="12" t="str">
        <f t="shared" si="48"/>
        <v>6</v>
      </c>
      <c r="F1246" s="12" t="str">
        <f t="shared" si="49"/>
        <v>62</v>
      </c>
      <c r="G1246" s="28" t="s">
        <v>493</v>
      </c>
      <c r="H1246" s="29" t="s">
        <v>494</v>
      </c>
      <c r="I1246" s="30">
        <v>2498</v>
      </c>
      <c r="J1246" s="30">
        <v>0</v>
      </c>
      <c r="K1246" s="30">
        <v>2498</v>
      </c>
      <c r="L1246" s="30">
        <v>2497.4</v>
      </c>
      <c r="M1246" s="30">
        <v>2497.4</v>
      </c>
      <c r="N1246" s="30">
        <v>2497.4</v>
      </c>
      <c r="O1246" s="30">
        <v>2497.4</v>
      </c>
    </row>
    <row r="1247" spans="1:15" x14ac:dyDescent="0.25">
      <c r="A1247" s="10" t="str">
        <f>MID(Tabla1[[#This Row],[Org 2]],1,2)</f>
        <v>11</v>
      </c>
      <c r="B1247" s="28" t="s">
        <v>199</v>
      </c>
      <c r="C1247" s="28" t="s">
        <v>55</v>
      </c>
      <c r="D1247" s="11" t="str">
        <f>VLOOKUP(C1247,Hoja2!B:C,2,FALSE)</f>
        <v>Policía Municipal</v>
      </c>
      <c r="E1247" s="12" t="str">
        <f t="shared" si="48"/>
        <v>6</v>
      </c>
      <c r="F1247" s="12" t="str">
        <f t="shared" si="49"/>
        <v>62</v>
      </c>
      <c r="G1247" s="28" t="s">
        <v>611</v>
      </c>
      <c r="H1247" s="29" t="s">
        <v>610</v>
      </c>
      <c r="I1247" s="30">
        <v>303903</v>
      </c>
      <c r="J1247" s="30">
        <v>2141.8000000000002</v>
      </c>
      <c r="K1247" s="30">
        <v>306044.79999999999</v>
      </c>
      <c r="L1247" s="30">
        <v>303902.45</v>
      </c>
      <c r="M1247" s="30">
        <v>0</v>
      </c>
      <c r="N1247" s="30">
        <v>0</v>
      </c>
      <c r="O1247" s="30">
        <v>0</v>
      </c>
    </row>
    <row r="1248" spans="1:15" x14ac:dyDescent="0.25">
      <c r="A1248" s="10" t="str">
        <f>MID(Tabla1[[#This Row],[Org 2]],1,2)</f>
        <v>11</v>
      </c>
      <c r="B1248" s="28" t="s">
        <v>199</v>
      </c>
      <c r="C1248" s="28" t="s">
        <v>55</v>
      </c>
      <c r="D1248" s="11" t="str">
        <f>VLOOKUP(C1248,Hoja2!B:C,2,FALSE)</f>
        <v>Policía Municipal</v>
      </c>
      <c r="E1248" s="12" t="str">
        <f t="shared" si="48"/>
        <v>6</v>
      </c>
      <c r="F1248" s="12" t="str">
        <f t="shared" si="49"/>
        <v>62</v>
      </c>
      <c r="G1248" s="28" t="s">
        <v>714</v>
      </c>
      <c r="H1248" s="29" t="s">
        <v>715</v>
      </c>
      <c r="I1248" s="30">
        <v>35000</v>
      </c>
      <c r="J1248" s="30">
        <v>0</v>
      </c>
      <c r="K1248" s="30">
        <v>35000</v>
      </c>
      <c r="L1248" s="30">
        <v>35000</v>
      </c>
      <c r="M1248" s="30">
        <v>35000</v>
      </c>
      <c r="N1248" s="30">
        <v>18997</v>
      </c>
      <c r="O1248" s="30">
        <v>18997</v>
      </c>
    </row>
    <row r="1249" spans="1:15" x14ac:dyDescent="0.25">
      <c r="A1249" s="10" t="str">
        <f>MID(Tabla1[[#This Row],[Org 2]],1,2)</f>
        <v>11</v>
      </c>
      <c r="B1249" s="28" t="s">
        <v>199</v>
      </c>
      <c r="C1249" s="28" t="s">
        <v>55</v>
      </c>
      <c r="D1249" s="11" t="str">
        <f>VLOOKUP(C1249,Hoja2!B:C,2,FALSE)</f>
        <v>Policía Municipal</v>
      </c>
      <c r="E1249" s="12" t="str">
        <f t="shared" ref="E1249:E1284" si="50">LEFT(G1249,1)</f>
        <v>6</v>
      </c>
      <c r="F1249" s="12" t="str">
        <f t="shared" ref="F1249:F1284" si="51">LEFT(G1249,2)</f>
        <v>63</v>
      </c>
      <c r="G1249" s="28" t="s">
        <v>507</v>
      </c>
      <c r="H1249" s="29" t="s">
        <v>508</v>
      </c>
      <c r="I1249" s="30">
        <v>0</v>
      </c>
      <c r="J1249" s="30">
        <v>143751</v>
      </c>
      <c r="K1249" s="30">
        <v>143751</v>
      </c>
      <c r="L1249" s="30">
        <v>143751</v>
      </c>
      <c r="M1249" s="30">
        <v>143751</v>
      </c>
      <c r="N1249" s="30">
        <v>124391.12</v>
      </c>
      <c r="O1249" s="30">
        <v>124391.12</v>
      </c>
    </row>
    <row r="1250" spans="1:15" x14ac:dyDescent="0.25">
      <c r="A1250" s="10" t="str">
        <f>MID(Tabla1[[#This Row],[Org 2]],1,2)</f>
        <v>11</v>
      </c>
      <c r="B1250" s="28" t="s">
        <v>199</v>
      </c>
      <c r="C1250" s="28" t="s">
        <v>55</v>
      </c>
      <c r="D1250" s="11" t="str">
        <f>VLOOKUP(C1250,Hoja2!B:C,2,FALSE)</f>
        <v>Policía Municipal</v>
      </c>
      <c r="E1250" s="12" t="str">
        <f t="shared" si="50"/>
        <v>6</v>
      </c>
      <c r="F1250" s="12" t="str">
        <f t="shared" si="51"/>
        <v>64</v>
      </c>
      <c r="G1250" s="28" t="s">
        <v>489</v>
      </c>
      <c r="H1250" s="29" t="s">
        <v>490</v>
      </c>
      <c r="I1250" s="30">
        <v>223082</v>
      </c>
      <c r="J1250" s="30">
        <v>458155.87</v>
      </c>
      <c r="K1250" s="30">
        <v>681237.87</v>
      </c>
      <c r="L1250" s="30">
        <v>472542.52</v>
      </c>
      <c r="M1250" s="30">
        <v>472542.52</v>
      </c>
      <c r="N1250" s="30">
        <v>53844.2</v>
      </c>
      <c r="O1250" s="30">
        <v>53844.2</v>
      </c>
    </row>
    <row r="1251" spans="1:15" x14ac:dyDescent="0.25">
      <c r="A1251" s="10" t="str">
        <f>MID(Tabla1[[#This Row],[Org 2]],1,2)</f>
        <v>11</v>
      </c>
      <c r="B1251" s="28" t="s">
        <v>199</v>
      </c>
      <c r="C1251" s="28" t="s">
        <v>57</v>
      </c>
      <c r="D1251" s="11" t="str">
        <f>VLOOKUP(C1251,Hoja2!B:C,2,FALSE)</f>
        <v>Protección Civil</v>
      </c>
      <c r="E1251" s="12" t="str">
        <f t="shared" si="50"/>
        <v>1</v>
      </c>
      <c r="F1251" s="12" t="str">
        <f t="shared" si="51"/>
        <v>12</v>
      </c>
      <c r="G1251" s="28" t="s">
        <v>416</v>
      </c>
      <c r="H1251" s="29" t="s">
        <v>417</v>
      </c>
      <c r="I1251" s="30">
        <v>14847</v>
      </c>
      <c r="J1251" s="30">
        <v>0</v>
      </c>
      <c r="K1251" s="30">
        <v>14847</v>
      </c>
      <c r="L1251" s="30">
        <v>0</v>
      </c>
      <c r="M1251" s="30">
        <v>0</v>
      </c>
      <c r="N1251" s="30">
        <v>0</v>
      </c>
      <c r="O1251" s="30">
        <v>0</v>
      </c>
    </row>
    <row r="1252" spans="1:15" x14ac:dyDescent="0.25">
      <c r="A1252" s="10" t="str">
        <f>MID(Tabla1[[#This Row],[Org 2]],1,2)</f>
        <v>11</v>
      </c>
      <c r="B1252" s="28" t="s">
        <v>199</v>
      </c>
      <c r="C1252" s="28" t="s">
        <v>57</v>
      </c>
      <c r="D1252" s="11" t="str">
        <f>VLOOKUP(C1252,Hoja2!B:C,2,FALSE)</f>
        <v>Protección Civil</v>
      </c>
      <c r="E1252" s="12" t="str">
        <f t="shared" si="50"/>
        <v>1</v>
      </c>
      <c r="F1252" s="12" t="str">
        <f t="shared" si="51"/>
        <v>12</v>
      </c>
      <c r="G1252" s="28" t="s">
        <v>388</v>
      </c>
      <c r="H1252" s="29" t="s">
        <v>389</v>
      </c>
      <c r="I1252" s="30">
        <v>9388</v>
      </c>
      <c r="J1252" s="30">
        <v>0</v>
      </c>
      <c r="K1252" s="30">
        <v>9388</v>
      </c>
      <c r="L1252" s="30">
        <v>0</v>
      </c>
      <c r="M1252" s="30">
        <v>0</v>
      </c>
      <c r="N1252" s="30">
        <v>0</v>
      </c>
      <c r="O1252" s="30">
        <v>0</v>
      </c>
    </row>
    <row r="1253" spans="1:15" x14ac:dyDescent="0.25">
      <c r="A1253" s="10" t="str">
        <f>MID(Tabla1[[#This Row],[Org 2]],1,2)</f>
        <v>11</v>
      </c>
      <c r="B1253" s="28" t="s">
        <v>199</v>
      </c>
      <c r="C1253" s="28" t="s">
        <v>57</v>
      </c>
      <c r="D1253" s="11" t="str">
        <f>VLOOKUP(C1253,Hoja2!B:C,2,FALSE)</f>
        <v>Protección Civil</v>
      </c>
      <c r="E1253" s="12" t="str">
        <f t="shared" si="50"/>
        <v>1</v>
      </c>
      <c r="F1253" s="12" t="str">
        <f t="shared" si="51"/>
        <v>12</v>
      </c>
      <c r="G1253" s="28" t="s">
        <v>390</v>
      </c>
      <c r="H1253" s="29" t="s">
        <v>391</v>
      </c>
      <c r="I1253" s="30">
        <v>26403</v>
      </c>
      <c r="J1253" s="30">
        <v>0</v>
      </c>
      <c r="K1253" s="30">
        <v>26403</v>
      </c>
      <c r="L1253" s="30">
        <v>0</v>
      </c>
      <c r="M1253" s="30">
        <v>0</v>
      </c>
      <c r="N1253" s="30">
        <v>0</v>
      </c>
      <c r="O1253" s="30">
        <v>0</v>
      </c>
    </row>
    <row r="1254" spans="1:15" x14ac:dyDescent="0.25">
      <c r="A1254" s="10" t="str">
        <f>MID(Tabla1[[#This Row],[Org 2]],1,2)</f>
        <v>11</v>
      </c>
      <c r="B1254" s="28" t="s">
        <v>199</v>
      </c>
      <c r="C1254" s="28" t="s">
        <v>57</v>
      </c>
      <c r="D1254" s="11" t="str">
        <f>VLOOKUP(C1254,Hoja2!B:C,2,FALSE)</f>
        <v>Protección Civil</v>
      </c>
      <c r="E1254" s="12" t="str">
        <f t="shared" si="50"/>
        <v>1</v>
      </c>
      <c r="F1254" s="12" t="str">
        <f t="shared" si="51"/>
        <v>15</v>
      </c>
      <c r="G1254" s="28" t="s">
        <v>435</v>
      </c>
      <c r="H1254" s="29" t="s">
        <v>436</v>
      </c>
      <c r="I1254" s="30">
        <v>5000</v>
      </c>
      <c r="J1254" s="30">
        <v>0</v>
      </c>
      <c r="K1254" s="30">
        <v>5000</v>
      </c>
      <c r="L1254" s="30">
        <v>3000</v>
      </c>
      <c r="M1254" s="30">
        <v>3000</v>
      </c>
      <c r="N1254" s="30">
        <v>0</v>
      </c>
      <c r="O1254" s="30">
        <v>0</v>
      </c>
    </row>
    <row r="1255" spans="1:15" x14ac:dyDescent="0.25">
      <c r="A1255" s="10" t="str">
        <f>MID(Tabla1[[#This Row],[Org 2]],1,2)</f>
        <v>11</v>
      </c>
      <c r="B1255" s="28" t="s">
        <v>199</v>
      </c>
      <c r="C1255" s="28" t="s">
        <v>57</v>
      </c>
      <c r="D1255" s="11" t="str">
        <f>VLOOKUP(C1255,Hoja2!B:C,2,FALSE)</f>
        <v>Protección Civil</v>
      </c>
      <c r="E1255" s="12" t="str">
        <f t="shared" si="50"/>
        <v>2</v>
      </c>
      <c r="F1255" s="12" t="str">
        <f t="shared" si="51"/>
        <v>22</v>
      </c>
      <c r="G1255" s="28" t="s">
        <v>467</v>
      </c>
      <c r="H1255" s="29" t="s">
        <v>468</v>
      </c>
      <c r="I1255" s="30">
        <v>2550</v>
      </c>
      <c r="J1255" s="30">
        <v>0</v>
      </c>
      <c r="K1255" s="30">
        <v>2550</v>
      </c>
      <c r="L1255" s="30">
        <v>2021.34</v>
      </c>
      <c r="M1255" s="30">
        <v>2021.34</v>
      </c>
      <c r="N1255" s="30">
        <v>2021.34</v>
      </c>
      <c r="O1255" s="30">
        <v>2021.34</v>
      </c>
    </row>
    <row r="1256" spans="1:15" x14ac:dyDescent="0.25">
      <c r="A1256" s="10" t="str">
        <f>MID(Tabla1[[#This Row],[Org 2]],1,2)</f>
        <v>11</v>
      </c>
      <c r="B1256" s="28" t="s">
        <v>199</v>
      </c>
      <c r="C1256" s="28" t="s">
        <v>57</v>
      </c>
      <c r="D1256" s="11" t="str">
        <f>VLOOKUP(C1256,Hoja2!B:C,2,FALSE)</f>
        <v>Protección Civil</v>
      </c>
      <c r="E1256" s="12" t="str">
        <f t="shared" si="50"/>
        <v>4</v>
      </c>
      <c r="F1256" s="12" t="str">
        <f t="shared" si="51"/>
        <v>48</v>
      </c>
      <c r="G1256" s="28" t="s">
        <v>837</v>
      </c>
      <c r="H1256" s="29" t="s">
        <v>838</v>
      </c>
      <c r="I1256" s="30">
        <v>17500</v>
      </c>
      <c r="J1256" s="30">
        <v>0</v>
      </c>
      <c r="K1256" s="30">
        <v>17500</v>
      </c>
      <c r="L1256" s="30">
        <v>17500</v>
      </c>
      <c r="M1256" s="30">
        <v>17500</v>
      </c>
      <c r="N1256" s="30">
        <v>17500</v>
      </c>
      <c r="O1256" s="30">
        <v>0</v>
      </c>
    </row>
    <row r="1257" spans="1:15" x14ac:dyDescent="0.25">
      <c r="A1257" s="10" t="str">
        <f>MID(Tabla1[[#This Row],[Org 2]],1,2)</f>
        <v>11</v>
      </c>
      <c r="B1257" s="28" t="s">
        <v>199</v>
      </c>
      <c r="C1257" s="28" t="s">
        <v>57</v>
      </c>
      <c r="D1257" s="11" t="str">
        <f>VLOOKUP(C1257,Hoja2!B:C,2,FALSE)</f>
        <v>Protección Civil</v>
      </c>
      <c r="E1257" s="12" t="str">
        <f t="shared" si="50"/>
        <v>4</v>
      </c>
      <c r="F1257" s="12" t="str">
        <f t="shared" si="51"/>
        <v>48</v>
      </c>
      <c r="G1257" s="28" t="s">
        <v>839</v>
      </c>
      <c r="H1257" s="29" t="s">
        <v>840</v>
      </c>
      <c r="I1257" s="30">
        <v>7500</v>
      </c>
      <c r="J1257" s="30">
        <v>0</v>
      </c>
      <c r="K1257" s="30">
        <v>7500</v>
      </c>
      <c r="L1257" s="30">
        <v>7500</v>
      </c>
      <c r="M1257" s="30">
        <v>7500</v>
      </c>
      <c r="N1257" s="30">
        <v>7500</v>
      </c>
      <c r="O1257" s="30">
        <v>0</v>
      </c>
    </row>
    <row r="1258" spans="1:15" x14ac:dyDescent="0.25">
      <c r="A1258" s="10" t="str">
        <f>MID(Tabla1[[#This Row],[Org 2]],1,2)</f>
        <v>11</v>
      </c>
      <c r="B1258" s="28" t="s">
        <v>199</v>
      </c>
      <c r="C1258" s="28" t="s">
        <v>57</v>
      </c>
      <c r="D1258" s="11" t="str">
        <f>VLOOKUP(C1258,Hoja2!B:C,2,FALSE)</f>
        <v>Protección Civil</v>
      </c>
      <c r="E1258" s="12" t="str">
        <f t="shared" si="50"/>
        <v>4</v>
      </c>
      <c r="F1258" s="12" t="str">
        <f t="shared" si="51"/>
        <v>48</v>
      </c>
      <c r="G1258" s="28" t="s">
        <v>841</v>
      </c>
      <c r="H1258" s="29" t="s">
        <v>842</v>
      </c>
      <c r="I1258" s="30">
        <v>10000</v>
      </c>
      <c r="J1258" s="30">
        <v>0</v>
      </c>
      <c r="K1258" s="30">
        <v>10000</v>
      </c>
      <c r="L1258" s="30">
        <v>10000</v>
      </c>
      <c r="M1258" s="30">
        <v>10000</v>
      </c>
      <c r="N1258" s="30">
        <v>10000</v>
      </c>
      <c r="O1258" s="30">
        <v>0</v>
      </c>
    </row>
    <row r="1259" spans="1:15" x14ac:dyDescent="0.25">
      <c r="A1259" s="10" t="str">
        <f>MID(Tabla1[[#This Row],[Org 2]],1,2)</f>
        <v>11</v>
      </c>
      <c r="B1259" s="28" t="s">
        <v>199</v>
      </c>
      <c r="C1259" s="28" t="s">
        <v>58</v>
      </c>
      <c r="D1259" s="11" t="str">
        <f>VLOOKUP(C1259,Hoja2!B:C,2,FALSE)</f>
        <v>Prevención y Extinción de Incendios</v>
      </c>
      <c r="E1259" s="12" t="str">
        <f t="shared" si="50"/>
        <v>1</v>
      </c>
      <c r="F1259" s="12" t="str">
        <f t="shared" si="51"/>
        <v>12</v>
      </c>
      <c r="G1259" s="28" t="s">
        <v>414</v>
      </c>
      <c r="H1259" s="29" t="s">
        <v>415</v>
      </c>
      <c r="I1259" s="30">
        <v>16885</v>
      </c>
      <c r="J1259" s="30">
        <v>0</v>
      </c>
      <c r="K1259" s="30">
        <v>16885</v>
      </c>
      <c r="L1259" s="30">
        <v>16884</v>
      </c>
      <c r="M1259" s="30">
        <v>16884</v>
      </c>
      <c r="N1259" s="30">
        <v>8524.86</v>
      </c>
      <c r="O1259" s="30">
        <v>8524.86</v>
      </c>
    </row>
    <row r="1260" spans="1:15" x14ac:dyDescent="0.25">
      <c r="A1260" s="10" t="str">
        <f>MID(Tabla1[[#This Row],[Org 2]],1,2)</f>
        <v>11</v>
      </c>
      <c r="B1260" s="28" t="s">
        <v>199</v>
      </c>
      <c r="C1260" s="28" t="s">
        <v>58</v>
      </c>
      <c r="D1260" s="11" t="str">
        <f>VLOOKUP(C1260,Hoja2!B:C,2,FALSE)</f>
        <v>Prevención y Extinción de Incendios</v>
      </c>
      <c r="E1260" s="12" t="str">
        <f t="shared" si="50"/>
        <v>1</v>
      </c>
      <c r="F1260" s="12" t="str">
        <f t="shared" si="51"/>
        <v>12</v>
      </c>
      <c r="G1260" s="28" t="s">
        <v>416</v>
      </c>
      <c r="H1260" s="29" t="s">
        <v>417</v>
      </c>
      <c r="I1260" s="30">
        <v>207864</v>
      </c>
      <c r="J1260" s="30">
        <v>0</v>
      </c>
      <c r="K1260" s="30">
        <v>207864</v>
      </c>
      <c r="L1260" s="30">
        <v>59389</v>
      </c>
      <c r="M1260" s="30">
        <v>59389</v>
      </c>
      <c r="N1260" s="30">
        <v>29094.14</v>
      </c>
      <c r="O1260" s="30">
        <v>29094.14</v>
      </c>
    </row>
    <row r="1261" spans="1:15" x14ac:dyDescent="0.25">
      <c r="A1261" s="10" t="str">
        <f>MID(Tabla1[[#This Row],[Org 2]],1,2)</f>
        <v>11</v>
      </c>
      <c r="B1261" s="28" t="s">
        <v>199</v>
      </c>
      <c r="C1261" s="28" t="s">
        <v>58</v>
      </c>
      <c r="D1261" s="11" t="str">
        <f>VLOOKUP(C1261,Hoja2!B:C,2,FALSE)</f>
        <v>Prevención y Extinción de Incendios</v>
      </c>
      <c r="E1261" s="12" t="str">
        <f t="shared" si="50"/>
        <v>1</v>
      </c>
      <c r="F1261" s="12" t="str">
        <f t="shared" si="51"/>
        <v>12</v>
      </c>
      <c r="G1261" s="28" t="s">
        <v>384</v>
      </c>
      <c r="H1261" s="29" t="s">
        <v>385</v>
      </c>
      <c r="I1261" s="30">
        <v>1981843</v>
      </c>
      <c r="J1261" s="30">
        <v>0</v>
      </c>
      <c r="K1261" s="30">
        <v>1981843</v>
      </c>
      <c r="L1261" s="30">
        <v>1687124</v>
      </c>
      <c r="M1261" s="30">
        <v>1687124</v>
      </c>
      <c r="N1261" s="30">
        <v>802011.97</v>
      </c>
      <c r="O1261" s="30">
        <v>802011.97</v>
      </c>
    </row>
    <row r="1262" spans="1:15" x14ac:dyDescent="0.25">
      <c r="A1262" s="10" t="str">
        <f>MID(Tabla1[[#This Row],[Org 2]],1,2)</f>
        <v>11</v>
      </c>
      <c r="B1262" s="28" t="s">
        <v>199</v>
      </c>
      <c r="C1262" s="28" t="s">
        <v>58</v>
      </c>
      <c r="D1262" s="11" t="str">
        <f>VLOOKUP(C1262,Hoja2!B:C,2,FALSE)</f>
        <v>Prevención y Extinción de Incendios</v>
      </c>
      <c r="E1262" s="12" t="str">
        <f t="shared" si="50"/>
        <v>1</v>
      </c>
      <c r="F1262" s="12" t="str">
        <f t="shared" si="51"/>
        <v>12</v>
      </c>
      <c r="G1262" s="28" t="s">
        <v>418</v>
      </c>
      <c r="H1262" s="29" t="s">
        <v>419</v>
      </c>
      <c r="I1262" s="30">
        <v>43754</v>
      </c>
      <c r="J1262" s="30">
        <v>0</v>
      </c>
      <c r="K1262" s="30">
        <v>43754</v>
      </c>
      <c r="L1262" s="30">
        <v>43753</v>
      </c>
      <c r="M1262" s="30">
        <v>43753</v>
      </c>
      <c r="N1262" s="30">
        <v>22167.08</v>
      </c>
      <c r="O1262" s="30">
        <v>22167.08</v>
      </c>
    </row>
    <row r="1263" spans="1:15" x14ac:dyDescent="0.25">
      <c r="A1263" s="10" t="str">
        <f>MID(Tabla1[[#This Row],[Org 2]],1,2)</f>
        <v>11</v>
      </c>
      <c r="B1263" s="28" t="s">
        <v>199</v>
      </c>
      <c r="C1263" s="28" t="s">
        <v>58</v>
      </c>
      <c r="D1263" s="11" t="str">
        <f>VLOOKUP(C1263,Hoja2!B:C,2,FALSE)</f>
        <v>Prevención y Extinción de Incendios</v>
      </c>
      <c r="E1263" s="12" t="str">
        <f t="shared" si="50"/>
        <v>1</v>
      </c>
      <c r="F1263" s="12" t="str">
        <f t="shared" si="51"/>
        <v>12</v>
      </c>
      <c r="G1263" s="28" t="s">
        <v>386</v>
      </c>
      <c r="H1263" s="29" t="s">
        <v>387</v>
      </c>
      <c r="I1263" s="30">
        <v>391899</v>
      </c>
      <c r="J1263" s="30">
        <v>0</v>
      </c>
      <c r="K1263" s="30">
        <v>391899</v>
      </c>
      <c r="L1263" s="30">
        <v>391899</v>
      </c>
      <c r="M1263" s="30">
        <v>391899</v>
      </c>
      <c r="N1263" s="30">
        <v>185807.43</v>
      </c>
      <c r="O1263" s="30">
        <v>185807.43</v>
      </c>
    </row>
    <row r="1264" spans="1:15" x14ac:dyDescent="0.25">
      <c r="A1264" s="10" t="str">
        <f>MID(Tabla1[[#This Row],[Org 2]],1,2)</f>
        <v>11</v>
      </c>
      <c r="B1264" s="28" t="s">
        <v>199</v>
      </c>
      <c r="C1264" s="28" t="s">
        <v>58</v>
      </c>
      <c r="D1264" s="11" t="str">
        <f>VLOOKUP(C1264,Hoja2!B:C,2,FALSE)</f>
        <v>Prevención y Extinción de Incendios</v>
      </c>
      <c r="E1264" s="12" t="str">
        <f t="shared" si="50"/>
        <v>1</v>
      </c>
      <c r="F1264" s="12" t="str">
        <f t="shared" si="51"/>
        <v>12</v>
      </c>
      <c r="G1264" s="28" t="s">
        <v>388</v>
      </c>
      <c r="H1264" s="29" t="s">
        <v>389</v>
      </c>
      <c r="I1264" s="30">
        <v>1236069</v>
      </c>
      <c r="J1264" s="30">
        <v>0</v>
      </c>
      <c r="K1264" s="30">
        <v>1236069</v>
      </c>
      <c r="L1264" s="30">
        <v>988281</v>
      </c>
      <c r="M1264" s="30">
        <v>988281</v>
      </c>
      <c r="N1264" s="30">
        <v>546052.52</v>
      </c>
      <c r="O1264" s="30">
        <v>546052.52</v>
      </c>
    </row>
    <row r="1265" spans="1:15" x14ac:dyDescent="0.25">
      <c r="A1265" s="10" t="str">
        <f>MID(Tabla1[[#This Row],[Org 2]],1,2)</f>
        <v>11</v>
      </c>
      <c r="B1265" s="28" t="s">
        <v>199</v>
      </c>
      <c r="C1265" s="28" t="s">
        <v>58</v>
      </c>
      <c r="D1265" s="11" t="str">
        <f>VLOOKUP(C1265,Hoja2!B:C,2,FALSE)</f>
        <v>Prevención y Extinción de Incendios</v>
      </c>
      <c r="E1265" s="12" t="str">
        <f t="shared" si="50"/>
        <v>1</v>
      </c>
      <c r="F1265" s="12" t="str">
        <f t="shared" si="51"/>
        <v>12</v>
      </c>
      <c r="G1265" s="28" t="s">
        <v>390</v>
      </c>
      <c r="H1265" s="29" t="s">
        <v>391</v>
      </c>
      <c r="I1265" s="30">
        <v>3798098</v>
      </c>
      <c r="J1265" s="30">
        <v>0</v>
      </c>
      <c r="K1265" s="30">
        <v>3798098</v>
      </c>
      <c r="L1265" s="30">
        <v>3075431.22</v>
      </c>
      <c r="M1265" s="30">
        <v>3075431.22</v>
      </c>
      <c r="N1265" s="30">
        <v>1743286.7</v>
      </c>
      <c r="O1265" s="30">
        <v>1743286.7</v>
      </c>
    </row>
    <row r="1266" spans="1:15" x14ac:dyDescent="0.25">
      <c r="A1266" s="10" t="str">
        <f>MID(Tabla1[[#This Row],[Org 2]],1,2)</f>
        <v>11</v>
      </c>
      <c r="B1266" s="28" t="s">
        <v>199</v>
      </c>
      <c r="C1266" s="28" t="s">
        <v>58</v>
      </c>
      <c r="D1266" s="11" t="str">
        <f>VLOOKUP(C1266,Hoja2!B:C,2,FALSE)</f>
        <v>Prevención y Extinción de Incendios</v>
      </c>
      <c r="E1266" s="12" t="str">
        <f t="shared" si="50"/>
        <v>1</v>
      </c>
      <c r="F1266" s="12" t="str">
        <f t="shared" si="51"/>
        <v>12</v>
      </c>
      <c r="G1266" s="28" t="s">
        <v>392</v>
      </c>
      <c r="H1266" s="29" t="s">
        <v>393</v>
      </c>
      <c r="I1266" s="30">
        <v>181017</v>
      </c>
      <c r="J1266" s="30">
        <v>0</v>
      </c>
      <c r="K1266" s="30">
        <v>181017</v>
      </c>
      <c r="L1266" s="30">
        <v>198157.75</v>
      </c>
      <c r="M1266" s="30">
        <v>198157.75</v>
      </c>
      <c r="N1266" s="30">
        <v>102471.28</v>
      </c>
      <c r="O1266" s="30">
        <v>102471.28</v>
      </c>
    </row>
    <row r="1267" spans="1:15" x14ac:dyDescent="0.25">
      <c r="A1267" s="10" t="str">
        <f>MID(Tabla1[[#This Row],[Org 2]],1,2)</f>
        <v>11</v>
      </c>
      <c r="B1267" s="28" t="s">
        <v>199</v>
      </c>
      <c r="C1267" s="28" t="s">
        <v>58</v>
      </c>
      <c r="D1267" s="11" t="str">
        <f>VLOOKUP(C1267,Hoja2!B:C,2,FALSE)</f>
        <v>Prevención y Extinción de Incendios</v>
      </c>
      <c r="E1267" s="12" t="str">
        <f t="shared" si="50"/>
        <v>1</v>
      </c>
      <c r="F1267" s="12" t="str">
        <f t="shared" si="51"/>
        <v>12</v>
      </c>
      <c r="G1267" s="28" t="s">
        <v>834</v>
      </c>
      <c r="H1267" s="29" t="s">
        <v>835</v>
      </c>
      <c r="I1267" s="30">
        <v>0</v>
      </c>
      <c r="J1267" s="30">
        <v>0</v>
      </c>
      <c r="K1267" s="30">
        <v>0</v>
      </c>
      <c r="L1267" s="30">
        <v>27000</v>
      </c>
      <c r="M1267" s="30">
        <v>27000</v>
      </c>
      <c r="N1267" s="30">
        <v>14814.36</v>
      </c>
      <c r="O1267" s="30">
        <v>14814.36</v>
      </c>
    </row>
    <row r="1268" spans="1:15" x14ac:dyDescent="0.25">
      <c r="A1268" s="10" t="str">
        <f>MID(Tabla1[[#This Row],[Org 2]],1,2)</f>
        <v>11</v>
      </c>
      <c r="B1268" s="28" t="s">
        <v>199</v>
      </c>
      <c r="C1268" s="28" t="s">
        <v>58</v>
      </c>
      <c r="D1268" s="11" t="str">
        <f>VLOOKUP(C1268,Hoja2!B:C,2,FALSE)</f>
        <v>Prevención y Extinción de Incendios</v>
      </c>
      <c r="E1268" s="12" t="str">
        <f t="shared" si="50"/>
        <v>1</v>
      </c>
      <c r="F1268" s="12" t="str">
        <f t="shared" si="51"/>
        <v>15</v>
      </c>
      <c r="G1268" s="28" t="s">
        <v>589</v>
      </c>
      <c r="H1268" s="29" t="s">
        <v>590</v>
      </c>
      <c r="I1268" s="30">
        <v>370000</v>
      </c>
      <c r="J1268" s="30">
        <v>0</v>
      </c>
      <c r="K1268" s="30">
        <v>370000</v>
      </c>
      <c r="L1268" s="30">
        <v>366783.42</v>
      </c>
      <c r="M1268" s="30">
        <v>366783.42</v>
      </c>
      <c r="N1268" s="30">
        <v>267936</v>
      </c>
      <c r="O1268" s="30">
        <v>267936</v>
      </c>
    </row>
    <row r="1269" spans="1:15" x14ac:dyDescent="0.25">
      <c r="A1269" s="10" t="str">
        <f>MID(Tabla1[[#This Row],[Org 2]],1,2)</f>
        <v>11</v>
      </c>
      <c r="B1269" s="28" t="s">
        <v>199</v>
      </c>
      <c r="C1269" s="28" t="s">
        <v>58</v>
      </c>
      <c r="D1269" s="11" t="str">
        <f>VLOOKUP(C1269,Hoja2!B:C,2,FALSE)</f>
        <v>Prevención y Extinción de Incendios</v>
      </c>
      <c r="E1269" s="12" t="str">
        <f t="shared" si="50"/>
        <v>1</v>
      </c>
      <c r="F1269" s="12" t="str">
        <f t="shared" si="51"/>
        <v>15</v>
      </c>
      <c r="G1269" s="28" t="s">
        <v>435</v>
      </c>
      <c r="H1269" s="29" t="s">
        <v>436</v>
      </c>
      <c r="I1269" s="30">
        <v>400000</v>
      </c>
      <c r="J1269" s="30">
        <v>0</v>
      </c>
      <c r="K1269" s="30">
        <v>400000</v>
      </c>
      <c r="L1269" s="30">
        <v>397184.84</v>
      </c>
      <c r="M1269" s="30">
        <v>397184.84</v>
      </c>
      <c r="N1269" s="30">
        <v>396326.53</v>
      </c>
      <c r="O1269" s="30">
        <v>396326.53</v>
      </c>
    </row>
    <row r="1270" spans="1:15" x14ac:dyDescent="0.25">
      <c r="A1270" s="10" t="str">
        <f>MID(Tabla1[[#This Row],[Org 2]],1,2)</f>
        <v>11</v>
      </c>
      <c r="B1270" s="28" t="s">
        <v>199</v>
      </c>
      <c r="C1270" s="28" t="s">
        <v>58</v>
      </c>
      <c r="D1270" s="11" t="str">
        <f>VLOOKUP(C1270,Hoja2!B:C,2,FALSE)</f>
        <v>Prevención y Extinción de Incendios</v>
      </c>
      <c r="E1270" s="12" t="str">
        <f t="shared" si="50"/>
        <v>1</v>
      </c>
      <c r="F1270" s="12" t="str">
        <f t="shared" si="51"/>
        <v>16</v>
      </c>
      <c r="G1270" s="28" t="s">
        <v>597</v>
      </c>
      <c r="H1270" s="29" t="s">
        <v>598</v>
      </c>
      <c r="I1270" s="30">
        <v>80000</v>
      </c>
      <c r="J1270" s="30">
        <v>0</v>
      </c>
      <c r="K1270" s="30">
        <v>80000</v>
      </c>
      <c r="L1270" s="30">
        <v>79978</v>
      </c>
      <c r="M1270" s="30">
        <v>2178</v>
      </c>
      <c r="N1270" s="30">
        <v>2178</v>
      </c>
      <c r="O1270" s="30">
        <v>2178</v>
      </c>
    </row>
    <row r="1271" spans="1:15" x14ac:dyDescent="0.25">
      <c r="A1271" s="10" t="str">
        <f>MID(Tabla1[[#This Row],[Org 2]],1,2)</f>
        <v>11</v>
      </c>
      <c r="B1271" s="28" t="s">
        <v>199</v>
      </c>
      <c r="C1271" s="28" t="s">
        <v>58</v>
      </c>
      <c r="D1271" s="11" t="str">
        <f>VLOOKUP(C1271,Hoja2!B:C,2,FALSE)</f>
        <v>Prevención y Extinción de Incendios</v>
      </c>
      <c r="E1271" s="12" t="str">
        <f t="shared" si="50"/>
        <v>2</v>
      </c>
      <c r="F1271" s="12" t="str">
        <f t="shared" si="51"/>
        <v>20</v>
      </c>
      <c r="G1271" s="28" t="s">
        <v>420</v>
      </c>
      <c r="H1271" s="29" t="s">
        <v>421</v>
      </c>
      <c r="I1271" s="30">
        <v>1700</v>
      </c>
      <c r="J1271" s="30">
        <v>0</v>
      </c>
      <c r="K1271" s="30">
        <v>1700</v>
      </c>
      <c r="L1271" s="30">
        <v>0</v>
      </c>
      <c r="M1271" s="30">
        <v>0</v>
      </c>
      <c r="N1271" s="30">
        <v>0</v>
      </c>
      <c r="O1271" s="30">
        <v>0</v>
      </c>
    </row>
    <row r="1272" spans="1:15" x14ac:dyDescent="0.25">
      <c r="A1272" s="10" t="str">
        <f>MID(Tabla1[[#This Row],[Org 2]],1,2)</f>
        <v>11</v>
      </c>
      <c r="B1272" s="28" t="s">
        <v>199</v>
      </c>
      <c r="C1272" s="28" t="s">
        <v>58</v>
      </c>
      <c r="D1272" s="11" t="str">
        <f>VLOOKUP(C1272,Hoja2!B:C,2,FALSE)</f>
        <v>Prevención y Extinción de Incendios</v>
      </c>
      <c r="E1272" s="12" t="str">
        <f t="shared" si="50"/>
        <v>2</v>
      </c>
      <c r="F1272" s="12" t="str">
        <f t="shared" si="51"/>
        <v>20</v>
      </c>
      <c r="G1272" s="28" t="s">
        <v>632</v>
      </c>
      <c r="H1272" s="29" t="s">
        <v>633</v>
      </c>
      <c r="I1272" s="30">
        <v>1500</v>
      </c>
      <c r="J1272" s="30">
        <v>0</v>
      </c>
      <c r="K1272" s="30">
        <v>1500</v>
      </c>
      <c r="L1272" s="30">
        <v>0</v>
      </c>
      <c r="M1272" s="30">
        <v>0</v>
      </c>
      <c r="N1272" s="30">
        <v>0</v>
      </c>
      <c r="O1272" s="30">
        <v>0</v>
      </c>
    </row>
    <row r="1273" spans="1:15" x14ac:dyDescent="0.25">
      <c r="A1273" s="10" t="str">
        <f>MID(Tabla1[[#This Row],[Org 2]],1,2)</f>
        <v>11</v>
      </c>
      <c r="B1273" s="28" t="s">
        <v>199</v>
      </c>
      <c r="C1273" s="28" t="s">
        <v>58</v>
      </c>
      <c r="D1273" s="11" t="str">
        <f>VLOOKUP(C1273,Hoja2!B:C,2,FALSE)</f>
        <v>Prevención y Extinción de Incendios</v>
      </c>
      <c r="E1273" s="12" t="str">
        <f t="shared" si="50"/>
        <v>2</v>
      </c>
      <c r="F1273" s="12" t="str">
        <f t="shared" si="51"/>
        <v>21</v>
      </c>
      <c r="G1273" s="28" t="s">
        <v>499</v>
      </c>
      <c r="H1273" s="29" t="s">
        <v>500</v>
      </c>
      <c r="I1273" s="30">
        <v>988</v>
      </c>
      <c r="J1273" s="30">
        <v>0</v>
      </c>
      <c r="K1273" s="30">
        <v>988</v>
      </c>
      <c r="L1273" s="30">
        <v>0</v>
      </c>
      <c r="M1273" s="30">
        <v>0</v>
      </c>
      <c r="N1273" s="30">
        <v>0</v>
      </c>
      <c r="O1273" s="30">
        <v>0</v>
      </c>
    </row>
    <row r="1274" spans="1:15" x14ac:dyDescent="0.25">
      <c r="A1274" s="10" t="str">
        <f>MID(Tabla1[[#This Row],[Org 2]],1,2)</f>
        <v>11</v>
      </c>
      <c r="B1274" s="28" t="s">
        <v>199</v>
      </c>
      <c r="C1274" s="28" t="s">
        <v>58</v>
      </c>
      <c r="D1274" s="11" t="str">
        <f>VLOOKUP(C1274,Hoja2!B:C,2,FALSE)</f>
        <v>Prevención y Extinción de Incendios</v>
      </c>
      <c r="E1274" s="12" t="str">
        <f t="shared" si="50"/>
        <v>2</v>
      </c>
      <c r="F1274" s="12" t="str">
        <f t="shared" si="51"/>
        <v>21</v>
      </c>
      <c r="G1274" s="28" t="s">
        <v>422</v>
      </c>
      <c r="H1274" s="29" t="s">
        <v>423</v>
      </c>
      <c r="I1274" s="30">
        <v>149099</v>
      </c>
      <c r="J1274" s="30">
        <v>-10000</v>
      </c>
      <c r="K1274" s="30">
        <v>139099</v>
      </c>
      <c r="L1274" s="30">
        <v>121082.74</v>
      </c>
      <c r="M1274" s="30">
        <v>116693.79</v>
      </c>
      <c r="N1274" s="30">
        <v>21342.11</v>
      </c>
      <c r="O1274" s="30">
        <v>10687.23</v>
      </c>
    </row>
    <row r="1275" spans="1:15" x14ac:dyDescent="0.25">
      <c r="A1275" s="10" t="str">
        <f>MID(Tabla1[[#This Row],[Org 2]],1,2)</f>
        <v>11</v>
      </c>
      <c r="B1275" s="28" t="s">
        <v>199</v>
      </c>
      <c r="C1275" s="28" t="s">
        <v>58</v>
      </c>
      <c r="D1275" s="11" t="str">
        <f>VLOOKUP(C1275,Hoja2!B:C,2,FALSE)</f>
        <v>Prevención y Extinción de Incendios</v>
      </c>
      <c r="E1275" s="12" t="str">
        <f t="shared" si="50"/>
        <v>2</v>
      </c>
      <c r="F1275" s="12" t="str">
        <f t="shared" si="51"/>
        <v>21</v>
      </c>
      <c r="G1275" s="28" t="s">
        <v>437</v>
      </c>
      <c r="H1275" s="29" t="s">
        <v>438</v>
      </c>
      <c r="I1275" s="30">
        <v>50000</v>
      </c>
      <c r="J1275" s="30">
        <v>0</v>
      </c>
      <c r="K1275" s="30">
        <v>50000</v>
      </c>
      <c r="L1275" s="30">
        <v>67605.19</v>
      </c>
      <c r="M1275" s="30">
        <v>52770.85</v>
      </c>
      <c r="N1275" s="30">
        <v>7437.26</v>
      </c>
      <c r="O1275" s="30">
        <v>7437.26</v>
      </c>
    </row>
    <row r="1276" spans="1:15" x14ac:dyDescent="0.25">
      <c r="A1276" s="10" t="str">
        <f>MID(Tabla1[[#This Row],[Org 2]],1,2)</f>
        <v>11</v>
      </c>
      <c r="B1276" s="28" t="s">
        <v>199</v>
      </c>
      <c r="C1276" s="28" t="s">
        <v>58</v>
      </c>
      <c r="D1276" s="11" t="str">
        <f>VLOOKUP(C1276,Hoja2!B:C,2,FALSE)</f>
        <v>Prevención y Extinción de Incendios</v>
      </c>
      <c r="E1276" s="12" t="str">
        <f t="shared" si="50"/>
        <v>2</v>
      </c>
      <c r="F1276" s="12" t="str">
        <f t="shared" si="51"/>
        <v>22</v>
      </c>
      <c r="G1276" s="28" t="s">
        <v>453</v>
      </c>
      <c r="H1276" s="29" t="s">
        <v>454</v>
      </c>
      <c r="I1276" s="30">
        <v>30000</v>
      </c>
      <c r="J1276" s="30">
        <v>0</v>
      </c>
      <c r="K1276" s="30">
        <v>30000</v>
      </c>
      <c r="L1276" s="30">
        <v>38000</v>
      </c>
      <c r="M1276" s="30">
        <v>38000</v>
      </c>
      <c r="N1276" s="30">
        <v>14239.69</v>
      </c>
      <c r="O1276" s="30">
        <v>14239.69</v>
      </c>
    </row>
    <row r="1277" spans="1:15" x14ac:dyDescent="0.25">
      <c r="A1277" s="10" t="str">
        <f>MID(Tabla1[[#This Row],[Org 2]],1,2)</f>
        <v>11</v>
      </c>
      <c r="B1277" s="28" t="s">
        <v>199</v>
      </c>
      <c r="C1277" s="28" t="s">
        <v>58</v>
      </c>
      <c r="D1277" s="11" t="str">
        <f>VLOOKUP(C1277,Hoja2!B:C,2,FALSE)</f>
        <v>Prevención y Extinción de Incendios</v>
      </c>
      <c r="E1277" s="12" t="str">
        <f t="shared" si="50"/>
        <v>2</v>
      </c>
      <c r="F1277" s="12" t="str">
        <f t="shared" si="51"/>
        <v>22</v>
      </c>
      <c r="G1277" s="28" t="s">
        <v>501</v>
      </c>
      <c r="H1277" s="29" t="s">
        <v>502</v>
      </c>
      <c r="I1277" s="30">
        <v>40000</v>
      </c>
      <c r="J1277" s="30">
        <v>0</v>
      </c>
      <c r="K1277" s="30">
        <v>40000</v>
      </c>
      <c r="L1277" s="30">
        <v>30000</v>
      </c>
      <c r="M1277" s="30">
        <v>30000</v>
      </c>
      <c r="N1277" s="30">
        <v>21784.75</v>
      </c>
      <c r="O1277" s="30">
        <v>20592.939999999999</v>
      </c>
    </row>
    <row r="1278" spans="1:15" x14ac:dyDescent="0.25">
      <c r="A1278" s="10" t="str">
        <f>MID(Tabla1[[#This Row],[Org 2]],1,2)</f>
        <v>11</v>
      </c>
      <c r="B1278" s="28" t="s">
        <v>199</v>
      </c>
      <c r="C1278" s="28" t="s">
        <v>58</v>
      </c>
      <c r="D1278" s="11" t="str">
        <f>VLOOKUP(C1278,Hoja2!B:C,2,FALSE)</f>
        <v>Prevención y Extinción de Incendios</v>
      </c>
      <c r="E1278" s="12" t="str">
        <f t="shared" si="50"/>
        <v>2</v>
      </c>
      <c r="F1278" s="12" t="str">
        <f t="shared" si="51"/>
        <v>22</v>
      </c>
      <c r="G1278" s="28" t="s">
        <v>439</v>
      </c>
      <c r="H1278" s="29" t="s">
        <v>440</v>
      </c>
      <c r="I1278" s="30">
        <v>25000</v>
      </c>
      <c r="J1278" s="30">
        <v>0</v>
      </c>
      <c r="K1278" s="30">
        <v>25000</v>
      </c>
      <c r="L1278" s="30">
        <v>21611.62</v>
      </c>
      <c r="M1278" s="30">
        <v>21611.62</v>
      </c>
      <c r="N1278" s="30">
        <v>2321.9</v>
      </c>
      <c r="O1278" s="30">
        <v>165.62</v>
      </c>
    </row>
    <row r="1279" spans="1:15" x14ac:dyDescent="0.25">
      <c r="A1279" s="10" t="str">
        <f>MID(Tabla1[[#This Row],[Org 2]],1,2)</f>
        <v>11</v>
      </c>
      <c r="B1279" s="28" t="s">
        <v>199</v>
      </c>
      <c r="C1279" s="28" t="s">
        <v>58</v>
      </c>
      <c r="D1279" s="11" t="str">
        <f>VLOOKUP(C1279,Hoja2!B:C,2,FALSE)</f>
        <v>Prevención y Extinción de Incendios</v>
      </c>
      <c r="E1279" s="12" t="str">
        <f t="shared" si="50"/>
        <v>2</v>
      </c>
      <c r="F1279" s="12" t="str">
        <f t="shared" si="51"/>
        <v>22</v>
      </c>
      <c r="G1279" s="28" t="s">
        <v>441</v>
      </c>
      <c r="H1279" s="29" t="s">
        <v>442</v>
      </c>
      <c r="I1279" s="30">
        <v>100000</v>
      </c>
      <c r="J1279" s="30">
        <v>0</v>
      </c>
      <c r="K1279" s="30">
        <v>100000</v>
      </c>
      <c r="L1279" s="30">
        <v>90404.91</v>
      </c>
      <c r="M1279" s="30">
        <v>90404.91</v>
      </c>
      <c r="N1279" s="30">
        <v>38504.379999999997</v>
      </c>
      <c r="O1279" s="30">
        <v>36544.18</v>
      </c>
    </row>
    <row r="1280" spans="1:15" x14ac:dyDescent="0.25">
      <c r="A1280" s="10" t="str">
        <f>MID(Tabla1[[#This Row],[Org 2]],1,2)</f>
        <v>11</v>
      </c>
      <c r="B1280" s="28" t="s">
        <v>199</v>
      </c>
      <c r="C1280" s="28" t="s">
        <v>58</v>
      </c>
      <c r="D1280" s="11" t="str">
        <f>VLOOKUP(C1280,Hoja2!B:C,2,FALSE)</f>
        <v>Prevención y Extinción de Incendios</v>
      </c>
      <c r="E1280" s="12" t="str">
        <f t="shared" si="50"/>
        <v>2</v>
      </c>
      <c r="F1280" s="12" t="str">
        <f t="shared" si="51"/>
        <v>22</v>
      </c>
      <c r="G1280" s="28" t="s">
        <v>585</v>
      </c>
      <c r="H1280" s="29" t="s">
        <v>586</v>
      </c>
      <c r="I1280" s="30">
        <v>384</v>
      </c>
      <c r="J1280" s="30">
        <v>0</v>
      </c>
      <c r="K1280" s="30">
        <v>384</v>
      </c>
      <c r="L1280" s="30">
        <v>0</v>
      </c>
      <c r="M1280" s="30">
        <v>0</v>
      </c>
      <c r="N1280" s="30">
        <v>0</v>
      </c>
      <c r="O1280" s="30">
        <v>0</v>
      </c>
    </row>
    <row r="1281" spans="1:15" x14ac:dyDescent="0.25">
      <c r="A1281" s="10" t="str">
        <f>MID(Tabla1[[#This Row],[Org 2]],1,2)</f>
        <v>11</v>
      </c>
      <c r="B1281" s="28" t="s">
        <v>199</v>
      </c>
      <c r="C1281" s="28" t="s">
        <v>58</v>
      </c>
      <c r="D1281" s="11" t="str">
        <f>VLOOKUP(C1281,Hoja2!B:C,2,FALSE)</f>
        <v>Prevención y Extinción de Incendios</v>
      </c>
      <c r="E1281" s="12" t="str">
        <f t="shared" si="50"/>
        <v>2</v>
      </c>
      <c r="F1281" s="12" t="str">
        <f t="shared" si="51"/>
        <v>22</v>
      </c>
      <c r="G1281" s="28" t="s">
        <v>443</v>
      </c>
      <c r="H1281" s="29" t="s">
        <v>444</v>
      </c>
      <c r="I1281" s="30">
        <v>2881</v>
      </c>
      <c r="J1281" s="30">
        <v>0</v>
      </c>
      <c r="K1281" s="30">
        <v>2881</v>
      </c>
      <c r="L1281" s="30">
        <v>0</v>
      </c>
      <c r="M1281" s="30">
        <v>0</v>
      </c>
      <c r="N1281" s="30">
        <v>0</v>
      </c>
      <c r="O1281" s="30">
        <v>0</v>
      </c>
    </row>
    <row r="1282" spans="1:15" x14ac:dyDescent="0.25">
      <c r="A1282" s="10" t="str">
        <f>MID(Tabla1[[#This Row],[Org 2]],1,2)</f>
        <v>11</v>
      </c>
      <c r="B1282" s="28" t="s">
        <v>199</v>
      </c>
      <c r="C1282" s="28" t="s">
        <v>58</v>
      </c>
      <c r="D1282" s="11" t="str">
        <f>VLOOKUP(C1282,Hoja2!B:C,2,FALSE)</f>
        <v>Prevención y Extinción de Incendios</v>
      </c>
      <c r="E1282" s="12" t="str">
        <f t="shared" si="50"/>
        <v>2</v>
      </c>
      <c r="F1282" s="12" t="str">
        <f t="shared" si="51"/>
        <v>22</v>
      </c>
      <c r="G1282" s="28" t="s">
        <v>445</v>
      </c>
      <c r="H1282" s="29" t="s">
        <v>446</v>
      </c>
      <c r="I1282" s="30">
        <v>30000</v>
      </c>
      <c r="J1282" s="30">
        <v>0</v>
      </c>
      <c r="K1282" s="30">
        <v>30000</v>
      </c>
      <c r="L1282" s="30">
        <v>58194.03</v>
      </c>
      <c r="M1282" s="30">
        <v>33214.21</v>
      </c>
      <c r="N1282" s="30">
        <v>23550.14</v>
      </c>
      <c r="O1282" s="30">
        <v>21008.21</v>
      </c>
    </row>
    <row r="1283" spans="1:15" x14ac:dyDescent="0.25">
      <c r="A1283" s="10" t="str">
        <f>MID(Tabla1[[#This Row],[Org 2]],1,2)</f>
        <v>11</v>
      </c>
      <c r="B1283" s="28" t="s">
        <v>199</v>
      </c>
      <c r="C1283" s="28" t="s">
        <v>58</v>
      </c>
      <c r="D1283" s="11" t="str">
        <f>VLOOKUP(C1283,Hoja2!B:C,2,FALSE)</f>
        <v>Prevención y Extinción de Incendios</v>
      </c>
      <c r="E1283" s="12" t="str">
        <f t="shared" si="50"/>
        <v>2</v>
      </c>
      <c r="F1283" s="12" t="str">
        <f t="shared" si="51"/>
        <v>22</v>
      </c>
      <c r="G1283" s="28" t="s">
        <v>562</v>
      </c>
      <c r="H1283" s="29" t="s">
        <v>563</v>
      </c>
      <c r="I1283" s="30">
        <v>2060</v>
      </c>
      <c r="J1283" s="30">
        <v>0</v>
      </c>
      <c r="K1283" s="30">
        <v>2060</v>
      </c>
      <c r="L1283" s="30">
        <v>0</v>
      </c>
      <c r="M1283" s="30">
        <v>0</v>
      </c>
      <c r="N1283" s="30">
        <v>0</v>
      </c>
      <c r="O1283" s="30">
        <v>0</v>
      </c>
    </row>
    <row r="1284" spans="1:15" x14ac:dyDescent="0.25">
      <c r="A1284" s="10" t="str">
        <f>MID(Tabla1[[#This Row],[Org 2]],1,2)</f>
        <v>11</v>
      </c>
      <c r="B1284" s="28" t="s">
        <v>199</v>
      </c>
      <c r="C1284" s="28" t="s">
        <v>58</v>
      </c>
      <c r="D1284" s="11" t="str">
        <f>VLOOKUP(C1284,Hoja2!B:C,2,FALSE)</f>
        <v>Prevención y Extinción de Incendios</v>
      </c>
      <c r="E1284" s="12" t="str">
        <f t="shared" si="50"/>
        <v>2</v>
      </c>
      <c r="F1284" s="12" t="str">
        <f t="shared" si="51"/>
        <v>22</v>
      </c>
      <c r="G1284" s="28" t="s">
        <v>467</v>
      </c>
      <c r="H1284" s="29" t="s">
        <v>468</v>
      </c>
      <c r="I1284" s="30">
        <v>406</v>
      </c>
      <c r="J1284" s="30">
        <v>0</v>
      </c>
      <c r="K1284" s="30">
        <v>406</v>
      </c>
      <c r="L1284" s="30">
        <v>0</v>
      </c>
      <c r="M1284" s="30">
        <v>0</v>
      </c>
      <c r="N1284" s="30">
        <v>0</v>
      </c>
      <c r="O1284" s="30">
        <v>0</v>
      </c>
    </row>
    <row r="1285" spans="1:15" x14ac:dyDescent="0.25">
      <c r="A1285" s="10" t="str">
        <f>MID(Tabla1[[#This Row],[Org 2]],1,2)</f>
        <v>11</v>
      </c>
      <c r="B1285" s="28" t="s">
        <v>199</v>
      </c>
      <c r="C1285" s="28" t="s">
        <v>58</v>
      </c>
      <c r="D1285" s="11" t="str">
        <f>VLOOKUP(C1285,Hoja2!B:C,2,FALSE)</f>
        <v>Prevención y Extinción de Incendios</v>
      </c>
      <c r="E1285" s="12" t="str">
        <f t="shared" ref="E1285:E1295" si="52">LEFT(G1285,1)</f>
        <v>2</v>
      </c>
      <c r="F1285" s="12" t="str">
        <f t="shared" ref="F1285:F1295" si="53">LEFT(G1285,2)</f>
        <v>22</v>
      </c>
      <c r="G1285" s="28" t="s">
        <v>469</v>
      </c>
      <c r="H1285" s="29" t="s">
        <v>470</v>
      </c>
      <c r="I1285" s="30">
        <v>3000</v>
      </c>
      <c r="J1285" s="30">
        <v>0</v>
      </c>
      <c r="K1285" s="30">
        <v>3000</v>
      </c>
      <c r="L1285" s="30">
        <v>2500</v>
      </c>
      <c r="M1285" s="30">
        <v>2500</v>
      </c>
      <c r="N1285" s="30">
        <v>957.98</v>
      </c>
      <c r="O1285" s="30">
        <v>957.98</v>
      </c>
    </row>
    <row r="1286" spans="1:15" x14ac:dyDescent="0.25">
      <c r="A1286" s="10" t="str">
        <f>MID(Tabla1[[#This Row],[Org 2]],1,2)</f>
        <v>11</v>
      </c>
      <c r="B1286" s="28" t="s">
        <v>199</v>
      </c>
      <c r="C1286" s="28" t="s">
        <v>58</v>
      </c>
      <c r="D1286" s="11" t="str">
        <f>VLOOKUP(C1286,Hoja2!B:C,2,FALSE)</f>
        <v>Prevención y Extinción de Incendios</v>
      </c>
      <c r="E1286" s="12" t="str">
        <f t="shared" si="52"/>
        <v>2</v>
      </c>
      <c r="F1286" s="12" t="str">
        <f t="shared" si="53"/>
        <v>22</v>
      </c>
      <c r="G1286" s="28" t="s">
        <v>447</v>
      </c>
      <c r="H1286" s="29" t="s">
        <v>448</v>
      </c>
      <c r="I1286" s="30">
        <v>1500</v>
      </c>
      <c r="J1286" s="30">
        <v>0</v>
      </c>
      <c r="K1286" s="30">
        <v>1500</v>
      </c>
      <c r="L1286" s="30">
        <v>0</v>
      </c>
      <c r="M1286" s="30">
        <v>0</v>
      </c>
      <c r="N1286" s="30">
        <v>0</v>
      </c>
      <c r="O1286" s="30">
        <v>0</v>
      </c>
    </row>
    <row r="1287" spans="1:15" x14ac:dyDescent="0.25">
      <c r="A1287" s="10" t="str">
        <f>MID(Tabla1[[#This Row],[Org 2]],1,2)</f>
        <v>11</v>
      </c>
      <c r="B1287" s="28" t="s">
        <v>199</v>
      </c>
      <c r="C1287" s="28" t="s">
        <v>58</v>
      </c>
      <c r="D1287" s="11" t="str">
        <f>VLOOKUP(C1287,Hoja2!B:C,2,FALSE)</f>
        <v>Prevención y Extinción de Incendios</v>
      </c>
      <c r="E1287" s="12" t="str">
        <f t="shared" si="52"/>
        <v>2</v>
      </c>
      <c r="F1287" s="12" t="str">
        <f t="shared" si="53"/>
        <v>22</v>
      </c>
      <c r="G1287" s="28" t="s">
        <v>564</v>
      </c>
      <c r="H1287" s="29" t="s">
        <v>565</v>
      </c>
      <c r="I1287" s="30">
        <v>500</v>
      </c>
      <c r="J1287" s="30">
        <v>0</v>
      </c>
      <c r="K1287" s="30">
        <v>500</v>
      </c>
      <c r="L1287" s="30">
        <v>0</v>
      </c>
      <c r="M1287" s="30">
        <v>0</v>
      </c>
      <c r="N1287" s="30">
        <v>0</v>
      </c>
      <c r="O1287" s="30">
        <v>0</v>
      </c>
    </row>
    <row r="1288" spans="1:15" x14ac:dyDescent="0.25">
      <c r="A1288" s="10" t="str">
        <f>MID(Tabla1[[#This Row],[Org 2]],1,2)</f>
        <v>11</v>
      </c>
      <c r="B1288" s="28" t="s">
        <v>199</v>
      </c>
      <c r="C1288" s="28" t="s">
        <v>58</v>
      </c>
      <c r="D1288" s="11" t="str">
        <f>VLOOKUP(C1288,Hoja2!B:C,2,FALSE)</f>
        <v>Prevención y Extinción de Incendios</v>
      </c>
      <c r="E1288" s="12" t="str">
        <f t="shared" si="52"/>
        <v>2</v>
      </c>
      <c r="F1288" s="12" t="str">
        <f t="shared" si="53"/>
        <v>22</v>
      </c>
      <c r="G1288" s="28" t="s">
        <v>451</v>
      </c>
      <c r="H1288" s="29" t="s">
        <v>452</v>
      </c>
      <c r="I1288" s="30">
        <v>15000</v>
      </c>
      <c r="J1288" s="30">
        <v>30000</v>
      </c>
      <c r="K1288" s="30">
        <v>45000</v>
      </c>
      <c r="L1288" s="30">
        <v>25983.78</v>
      </c>
      <c r="M1288" s="30">
        <v>10983.78</v>
      </c>
      <c r="N1288" s="30">
        <v>10983.78</v>
      </c>
      <c r="O1288" s="30">
        <v>10983.78</v>
      </c>
    </row>
    <row r="1289" spans="1:15" x14ac:dyDescent="0.25">
      <c r="A1289" s="10" t="str">
        <f>MID(Tabla1[[#This Row],[Org 2]],1,2)</f>
        <v>11</v>
      </c>
      <c r="B1289" s="28" t="s">
        <v>199</v>
      </c>
      <c r="C1289" s="28" t="s">
        <v>58</v>
      </c>
      <c r="D1289" s="11" t="str">
        <f>VLOOKUP(C1289,Hoja2!B:C,2,FALSE)</f>
        <v>Prevención y Extinción de Incendios</v>
      </c>
      <c r="E1289" s="12" t="str">
        <f t="shared" si="52"/>
        <v>2</v>
      </c>
      <c r="F1289" s="12" t="str">
        <f t="shared" si="53"/>
        <v>22</v>
      </c>
      <c r="G1289" s="28" t="s">
        <v>503</v>
      </c>
      <c r="H1289" s="29" t="s">
        <v>504</v>
      </c>
      <c r="I1289" s="30">
        <v>65000</v>
      </c>
      <c r="J1289" s="30">
        <v>0</v>
      </c>
      <c r="K1289" s="30">
        <v>65000</v>
      </c>
      <c r="L1289" s="30">
        <v>62149.84</v>
      </c>
      <c r="M1289" s="30">
        <v>62149.84</v>
      </c>
      <c r="N1289" s="30">
        <v>20716.599999999999</v>
      </c>
      <c r="O1289" s="30">
        <v>20716.599999999999</v>
      </c>
    </row>
    <row r="1290" spans="1:15" x14ac:dyDescent="0.25">
      <c r="A1290" s="10" t="str">
        <f>MID(Tabla1[[#This Row],[Org 2]],1,2)</f>
        <v>11</v>
      </c>
      <c r="B1290" s="28" t="s">
        <v>199</v>
      </c>
      <c r="C1290" s="28" t="s">
        <v>58</v>
      </c>
      <c r="D1290" s="11" t="str">
        <f>VLOOKUP(C1290,Hoja2!B:C,2,FALSE)</f>
        <v>Prevención y Extinción de Incendios</v>
      </c>
      <c r="E1290" s="12" t="str">
        <f t="shared" si="52"/>
        <v>2</v>
      </c>
      <c r="F1290" s="12" t="str">
        <f t="shared" si="53"/>
        <v>23</v>
      </c>
      <c r="G1290" s="28" t="s">
        <v>406</v>
      </c>
      <c r="H1290" s="29" t="s">
        <v>407</v>
      </c>
      <c r="I1290" s="30">
        <v>480</v>
      </c>
      <c r="J1290" s="30">
        <v>0</v>
      </c>
      <c r="K1290" s="30">
        <v>480</v>
      </c>
      <c r="L1290" s="30">
        <v>0</v>
      </c>
      <c r="M1290" s="30">
        <v>0</v>
      </c>
      <c r="N1290" s="30">
        <v>0</v>
      </c>
      <c r="O1290" s="30">
        <v>0</v>
      </c>
    </row>
    <row r="1291" spans="1:15" x14ac:dyDescent="0.25">
      <c r="A1291" s="10" t="str">
        <f>MID(Tabla1[[#This Row],[Org 2]],1,2)</f>
        <v>11</v>
      </c>
      <c r="B1291" s="28" t="s">
        <v>199</v>
      </c>
      <c r="C1291" s="28" t="s">
        <v>58</v>
      </c>
      <c r="D1291" s="11" t="str">
        <f>VLOOKUP(C1291,Hoja2!B:C,2,FALSE)</f>
        <v>Prevención y Extinción de Incendios</v>
      </c>
      <c r="E1291" s="12" t="str">
        <f t="shared" si="52"/>
        <v>2</v>
      </c>
      <c r="F1291" s="12" t="str">
        <f t="shared" si="53"/>
        <v>23</v>
      </c>
      <c r="G1291" s="28" t="s">
        <v>410</v>
      </c>
      <c r="H1291" s="29" t="s">
        <v>411</v>
      </c>
      <c r="I1291" s="30">
        <v>480</v>
      </c>
      <c r="J1291" s="30">
        <v>0</v>
      </c>
      <c r="K1291" s="30">
        <v>480</v>
      </c>
      <c r="L1291" s="30">
        <v>0</v>
      </c>
      <c r="M1291" s="30">
        <v>0</v>
      </c>
      <c r="N1291" s="30">
        <v>0</v>
      </c>
      <c r="O1291" s="30">
        <v>0</v>
      </c>
    </row>
    <row r="1292" spans="1:15" x14ac:dyDescent="0.25">
      <c r="A1292" s="10" t="str">
        <f>MID(Tabla1[[#This Row],[Org 2]],1,2)</f>
        <v>11</v>
      </c>
      <c r="B1292" s="28" t="s">
        <v>199</v>
      </c>
      <c r="C1292" s="28" t="s">
        <v>58</v>
      </c>
      <c r="D1292" s="11" t="str">
        <f>VLOOKUP(C1292,Hoja2!B:C,2,FALSE)</f>
        <v>Prevención y Extinción de Incendios</v>
      </c>
      <c r="E1292" s="12" t="str">
        <f t="shared" si="52"/>
        <v>4</v>
      </c>
      <c r="F1292" s="12" t="str">
        <f t="shared" si="53"/>
        <v>48</v>
      </c>
      <c r="G1292" s="28" t="s">
        <v>843</v>
      </c>
      <c r="H1292" s="29" t="s">
        <v>844</v>
      </c>
      <c r="I1292" s="30">
        <v>7000</v>
      </c>
      <c r="J1292" s="30">
        <v>0</v>
      </c>
      <c r="K1292" s="30">
        <v>7000</v>
      </c>
      <c r="L1292" s="30">
        <v>0</v>
      </c>
      <c r="M1292" s="30">
        <v>0</v>
      </c>
      <c r="N1292" s="30">
        <v>0</v>
      </c>
      <c r="O1292" s="30">
        <v>0</v>
      </c>
    </row>
    <row r="1293" spans="1:15" x14ac:dyDescent="0.25">
      <c r="A1293" s="10" t="str">
        <f>MID(Tabla1[[#This Row],[Org 2]],1,2)</f>
        <v>11</v>
      </c>
      <c r="B1293" s="28" t="s">
        <v>199</v>
      </c>
      <c r="C1293" s="28" t="s">
        <v>58</v>
      </c>
      <c r="D1293" s="11" t="str">
        <f>VLOOKUP(C1293,Hoja2!B:C,2,FALSE)</f>
        <v>Prevención y Extinción de Incendios</v>
      </c>
      <c r="E1293" s="12" t="str">
        <f t="shared" si="52"/>
        <v>6</v>
      </c>
      <c r="F1293" s="12" t="str">
        <f t="shared" si="53"/>
        <v>62</v>
      </c>
      <c r="G1293" s="28" t="s">
        <v>493</v>
      </c>
      <c r="H1293" s="29" t="s">
        <v>494</v>
      </c>
      <c r="I1293" s="30">
        <v>235670</v>
      </c>
      <c r="J1293" s="30">
        <v>307816.62</v>
      </c>
      <c r="K1293" s="30">
        <v>543486.62</v>
      </c>
      <c r="L1293" s="30">
        <v>222162.53</v>
      </c>
      <c r="M1293" s="30">
        <v>46717.37</v>
      </c>
      <c r="N1293" s="30">
        <v>4489.58</v>
      </c>
      <c r="O1293" s="30">
        <v>4489.58</v>
      </c>
    </row>
    <row r="1294" spans="1:15" x14ac:dyDescent="0.25">
      <c r="A1294" s="10" t="str">
        <f>MID(Tabla1[[#This Row],[Org 2]],1,2)</f>
        <v>11</v>
      </c>
      <c r="B1294" s="28" t="s">
        <v>199</v>
      </c>
      <c r="C1294" s="28" t="s">
        <v>58</v>
      </c>
      <c r="D1294" s="11" t="str">
        <f>VLOOKUP(C1294,Hoja2!B:C,2,FALSE)</f>
        <v>Prevención y Extinción de Incendios</v>
      </c>
      <c r="E1294" s="12" t="str">
        <f t="shared" si="52"/>
        <v>6</v>
      </c>
      <c r="F1294" s="12" t="str">
        <f t="shared" si="53"/>
        <v>62</v>
      </c>
      <c r="G1294" s="28" t="s">
        <v>505</v>
      </c>
      <c r="H1294" s="29" t="s">
        <v>506</v>
      </c>
      <c r="I1294" s="30">
        <v>838276</v>
      </c>
      <c r="J1294" s="30">
        <v>23056.65</v>
      </c>
      <c r="K1294" s="30">
        <v>861332.65</v>
      </c>
      <c r="L1294" s="30">
        <v>852874.43</v>
      </c>
      <c r="M1294" s="30">
        <v>842589.43</v>
      </c>
      <c r="N1294" s="30">
        <v>4393.3900000000003</v>
      </c>
      <c r="O1294" s="30">
        <v>4393.3900000000003</v>
      </c>
    </row>
    <row r="1295" spans="1:15" x14ac:dyDescent="0.25">
      <c r="A1295" s="10" t="str">
        <f>MID(Tabla1[[#This Row],[Org 2]],1,2)</f>
        <v>11</v>
      </c>
      <c r="B1295" s="28" t="s">
        <v>199</v>
      </c>
      <c r="C1295" s="28" t="s">
        <v>58</v>
      </c>
      <c r="D1295" s="11" t="str">
        <f>VLOOKUP(C1295,Hoja2!B:C,2,FALSE)</f>
        <v>Prevención y Extinción de Incendios</v>
      </c>
      <c r="E1295" s="12" t="str">
        <f t="shared" si="52"/>
        <v>6</v>
      </c>
      <c r="F1295" s="12" t="str">
        <f t="shared" si="53"/>
        <v>62</v>
      </c>
      <c r="G1295" s="28" t="s">
        <v>611</v>
      </c>
      <c r="H1295" s="29" t="s">
        <v>610</v>
      </c>
      <c r="I1295" s="30">
        <v>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</row>
    <row r="1296" spans="1:15" x14ac:dyDescent="0.25">
      <c r="A1296" s="10" t="str">
        <f>MID(Tabla1[[#This Row],[Org 2]],1,2)</f>
        <v>11</v>
      </c>
      <c r="B1296" s="28" t="s">
        <v>199</v>
      </c>
      <c r="C1296" s="28" t="s">
        <v>58</v>
      </c>
      <c r="D1296" s="11" t="str">
        <f>VLOOKUP(C1296,Hoja2!B:C,2,FALSE)</f>
        <v>Prevención y Extinción de Incendios</v>
      </c>
      <c r="E1296" s="12" t="str">
        <f t="shared" ref="E1296:E1315" si="54">LEFT(G1296,1)</f>
        <v>6</v>
      </c>
      <c r="F1296" s="12" t="str">
        <f t="shared" ref="F1296:F1315" si="55">LEFT(G1296,2)</f>
        <v>63</v>
      </c>
      <c r="G1296" s="28" t="s">
        <v>507</v>
      </c>
      <c r="H1296" s="29" t="s">
        <v>508</v>
      </c>
      <c r="I1296" s="30">
        <v>0</v>
      </c>
      <c r="J1296" s="30">
        <v>40000</v>
      </c>
      <c r="K1296" s="30">
        <v>40000</v>
      </c>
      <c r="L1296" s="30">
        <v>38687.31</v>
      </c>
      <c r="M1296" s="30">
        <v>38687.31</v>
      </c>
      <c r="N1296" s="30">
        <v>38687.31</v>
      </c>
      <c r="O1296" s="30">
        <v>38236</v>
      </c>
    </row>
    <row r="1297" spans="1:15" x14ac:dyDescent="0.25">
      <c r="A1297" s="10" t="str">
        <f>MID(Tabla1[[#This Row],[Org 2]],1,2)</f>
        <v>11</v>
      </c>
      <c r="B1297" s="28" t="s">
        <v>199</v>
      </c>
      <c r="C1297" s="28" t="s">
        <v>58</v>
      </c>
      <c r="D1297" s="11" t="str">
        <f>VLOOKUP(C1297,Hoja2!B:C,2,FALSE)</f>
        <v>Prevención y Extinción de Incendios</v>
      </c>
      <c r="E1297" s="12" t="str">
        <f t="shared" si="54"/>
        <v>6</v>
      </c>
      <c r="F1297" s="12" t="str">
        <f t="shared" si="55"/>
        <v>63</v>
      </c>
      <c r="G1297" s="28" t="s">
        <v>574</v>
      </c>
      <c r="H1297" s="29" t="s">
        <v>494</v>
      </c>
      <c r="I1297" s="30">
        <v>0</v>
      </c>
      <c r="J1297" s="30">
        <v>21136.02</v>
      </c>
      <c r="K1297" s="30">
        <v>21136.02</v>
      </c>
      <c r="L1297" s="30">
        <v>21136.02</v>
      </c>
      <c r="M1297" s="30">
        <v>21136.02</v>
      </c>
      <c r="N1297" s="30">
        <v>0</v>
      </c>
      <c r="O1297" s="30">
        <v>0</v>
      </c>
    </row>
    <row r="1298" spans="1:15" x14ac:dyDescent="0.25">
      <c r="A1298" s="10" t="str">
        <f>MID(Tabla1[[#This Row],[Org 2]],1,2)</f>
        <v>11</v>
      </c>
      <c r="B1298" s="28" t="s">
        <v>199</v>
      </c>
      <c r="C1298" s="28" t="s">
        <v>46</v>
      </c>
      <c r="D1298" s="11" t="str">
        <f>VLOOKUP(C1298,Hoja2!B:C,2,FALSE)</f>
        <v>Recogida de Residuos</v>
      </c>
      <c r="E1298" s="12" t="str">
        <f t="shared" si="54"/>
        <v>1</v>
      </c>
      <c r="F1298" s="12" t="str">
        <f t="shared" si="55"/>
        <v>12</v>
      </c>
      <c r="G1298" s="28" t="s">
        <v>416</v>
      </c>
      <c r="H1298" s="29" t="s">
        <v>417</v>
      </c>
      <c r="I1298" s="30">
        <v>14847</v>
      </c>
      <c r="J1298" s="30">
        <v>0</v>
      </c>
      <c r="K1298" s="30">
        <v>14847</v>
      </c>
      <c r="L1298" s="30">
        <v>14847</v>
      </c>
      <c r="M1298" s="30">
        <v>14847</v>
      </c>
      <c r="N1298" s="30">
        <v>3338.16</v>
      </c>
      <c r="O1298" s="30">
        <v>3338.16</v>
      </c>
    </row>
    <row r="1299" spans="1:15" x14ac:dyDescent="0.25">
      <c r="A1299" s="10" t="str">
        <f>MID(Tabla1[[#This Row],[Org 2]],1,2)</f>
        <v>11</v>
      </c>
      <c r="B1299" s="28" t="s">
        <v>199</v>
      </c>
      <c r="C1299" s="28" t="s">
        <v>46</v>
      </c>
      <c r="D1299" s="11" t="str">
        <f>VLOOKUP(C1299,Hoja2!B:C,2,FALSE)</f>
        <v>Recogida de Residuos</v>
      </c>
      <c r="E1299" s="12" t="str">
        <f t="shared" si="54"/>
        <v>1</v>
      </c>
      <c r="F1299" s="12" t="str">
        <f t="shared" si="55"/>
        <v>12</v>
      </c>
      <c r="G1299" s="28" t="s">
        <v>384</v>
      </c>
      <c r="H1299" s="29" t="s">
        <v>385</v>
      </c>
      <c r="I1299" s="30">
        <v>11372</v>
      </c>
      <c r="J1299" s="30">
        <v>0</v>
      </c>
      <c r="K1299" s="30">
        <v>11372</v>
      </c>
      <c r="L1299" s="30">
        <v>11371</v>
      </c>
      <c r="M1299" s="30">
        <v>11371</v>
      </c>
      <c r="N1299" s="30">
        <v>5741.37</v>
      </c>
      <c r="O1299" s="30">
        <v>5741.37</v>
      </c>
    </row>
    <row r="1300" spans="1:15" x14ac:dyDescent="0.25">
      <c r="A1300" s="10" t="str">
        <f>MID(Tabla1[[#This Row],[Org 2]],1,2)</f>
        <v>11</v>
      </c>
      <c r="B1300" s="28" t="s">
        <v>199</v>
      </c>
      <c r="C1300" s="28" t="s">
        <v>46</v>
      </c>
      <c r="D1300" s="11" t="str">
        <f>VLOOKUP(C1300,Hoja2!B:C,2,FALSE)</f>
        <v>Recogida de Residuos</v>
      </c>
      <c r="E1300" s="12" t="str">
        <f t="shared" si="54"/>
        <v>1</v>
      </c>
      <c r="F1300" s="12" t="str">
        <f t="shared" si="55"/>
        <v>12</v>
      </c>
      <c r="G1300" s="28" t="s">
        <v>418</v>
      </c>
      <c r="H1300" s="29" t="s">
        <v>419</v>
      </c>
      <c r="I1300" s="30">
        <v>28916</v>
      </c>
      <c r="J1300" s="30">
        <v>0</v>
      </c>
      <c r="K1300" s="30">
        <v>28916</v>
      </c>
      <c r="L1300" s="30">
        <v>28916</v>
      </c>
      <c r="M1300" s="30">
        <v>28916</v>
      </c>
      <c r="N1300" s="30">
        <v>16755.580000000002</v>
      </c>
      <c r="O1300" s="30">
        <v>16755.580000000002</v>
      </c>
    </row>
    <row r="1301" spans="1:15" x14ac:dyDescent="0.25">
      <c r="A1301" s="10" t="str">
        <f>MID(Tabla1[[#This Row],[Org 2]],1,2)</f>
        <v>11</v>
      </c>
      <c r="B1301" s="28" t="s">
        <v>199</v>
      </c>
      <c r="C1301" s="28" t="s">
        <v>46</v>
      </c>
      <c r="D1301" s="11" t="str">
        <f>VLOOKUP(C1301,Hoja2!B:C,2,FALSE)</f>
        <v>Recogida de Residuos</v>
      </c>
      <c r="E1301" s="12" t="str">
        <f t="shared" si="54"/>
        <v>1</v>
      </c>
      <c r="F1301" s="12" t="str">
        <f t="shared" si="55"/>
        <v>12</v>
      </c>
      <c r="G1301" s="28" t="s">
        <v>386</v>
      </c>
      <c r="H1301" s="29" t="s">
        <v>387</v>
      </c>
      <c r="I1301" s="30">
        <v>1517</v>
      </c>
      <c r="J1301" s="30">
        <v>0</v>
      </c>
      <c r="K1301" s="30">
        <v>1517</v>
      </c>
      <c r="L1301" s="30">
        <v>1517</v>
      </c>
      <c r="M1301" s="30">
        <v>1517</v>
      </c>
      <c r="N1301" s="30">
        <v>747.29</v>
      </c>
      <c r="O1301" s="30">
        <v>747.29</v>
      </c>
    </row>
    <row r="1302" spans="1:15" x14ac:dyDescent="0.25">
      <c r="A1302" s="10" t="str">
        <f>MID(Tabla1[[#This Row],[Org 2]],1,2)</f>
        <v>11</v>
      </c>
      <c r="B1302" s="28" t="s">
        <v>199</v>
      </c>
      <c r="C1302" s="28" t="s">
        <v>46</v>
      </c>
      <c r="D1302" s="11" t="str">
        <f>VLOOKUP(C1302,Hoja2!B:C,2,FALSE)</f>
        <v>Recogida de Residuos</v>
      </c>
      <c r="E1302" s="12" t="str">
        <f t="shared" si="54"/>
        <v>1</v>
      </c>
      <c r="F1302" s="12" t="str">
        <f t="shared" si="55"/>
        <v>12</v>
      </c>
      <c r="G1302" s="28" t="s">
        <v>388</v>
      </c>
      <c r="H1302" s="29" t="s">
        <v>389</v>
      </c>
      <c r="I1302" s="30">
        <v>28179</v>
      </c>
      <c r="J1302" s="30">
        <v>0</v>
      </c>
      <c r="K1302" s="30">
        <v>28179</v>
      </c>
      <c r="L1302" s="30">
        <v>21097</v>
      </c>
      <c r="M1302" s="30">
        <v>21097</v>
      </c>
      <c r="N1302" s="30">
        <v>13328.34</v>
      </c>
      <c r="O1302" s="30">
        <v>13328.34</v>
      </c>
    </row>
    <row r="1303" spans="1:15" x14ac:dyDescent="0.25">
      <c r="A1303" s="10" t="str">
        <f>MID(Tabla1[[#This Row],[Org 2]],1,2)</f>
        <v>11</v>
      </c>
      <c r="B1303" s="28" t="s">
        <v>199</v>
      </c>
      <c r="C1303" s="28" t="s">
        <v>46</v>
      </c>
      <c r="D1303" s="11" t="str">
        <f>VLOOKUP(C1303,Hoja2!B:C,2,FALSE)</f>
        <v>Recogida de Residuos</v>
      </c>
      <c r="E1303" s="12" t="str">
        <f t="shared" si="54"/>
        <v>1</v>
      </c>
      <c r="F1303" s="12" t="str">
        <f t="shared" si="55"/>
        <v>12</v>
      </c>
      <c r="G1303" s="28" t="s">
        <v>390</v>
      </c>
      <c r="H1303" s="29" t="s">
        <v>391</v>
      </c>
      <c r="I1303" s="30">
        <v>69007</v>
      </c>
      <c r="J1303" s="30">
        <v>0</v>
      </c>
      <c r="K1303" s="30">
        <v>69007</v>
      </c>
      <c r="L1303" s="30">
        <v>51857</v>
      </c>
      <c r="M1303" s="30">
        <v>51857</v>
      </c>
      <c r="N1303" s="30">
        <v>32534.33</v>
      </c>
      <c r="O1303" s="30">
        <v>32534.33</v>
      </c>
    </row>
    <row r="1304" spans="1:15" x14ac:dyDescent="0.25">
      <c r="A1304" s="10" t="str">
        <f>MID(Tabla1[[#This Row],[Org 2]],1,2)</f>
        <v>11</v>
      </c>
      <c r="B1304" s="28" t="s">
        <v>199</v>
      </c>
      <c r="C1304" s="28" t="s">
        <v>46</v>
      </c>
      <c r="D1304" s="11" t="str">
        <f>VLOOKUP(C1304,Hoja2!B:C,2,FALSE)</f>
        <v>Recogida de Residuos</v>
      </c>
      <c r="E1304" s="12" t="str">
        <f t="shared" si="54"/>
        <v>1</v>
      </c>
      <c r="F1304" s="12" t="str">
        <f t="shared" si="55"/>
        <v>12</v>
      </c>
      <c r="G1304" s="28" t="s">
        <v>392</v>
      </c>
      <c r="H1304" s="29" t="s">
        <v>393</v>
      </c>
      <c r="I1304" s="30">
        <v>1255</v>
      </c>
      <c r="J1304" s="30">
        <v>0</v>
      </c>
      <c r="K1304" s="30">
        <v>1255</v>
      </c>
      <c r="L1304" s="30">
        <v>1432.17</v>
      </c>
      <c r="M1304" s="30">
        <v>1432.17</v>
      </c>
      <c r="N1304" s="30">
        <v>945.94</v>
      </c>
      <c r="O1304" s="30">
        <v>945.94</v>
      </c>
    </row>
    <row r="1305" spans="1:15" x14ac:dyDescent="0.25">
      <c r="A1305" s="10" t="str">
        <f>MID(Tabla1[[#This Row],[Org 2]],1,2)</f>
        <v>11</v>
      </c>
      <c r="B1305" s="28" t="s">
        <v>199</v>
      </c>
      <c r="C1305" s="28" t="s">
        <v>46</v>
      </c>
      <c r="D1305" s="11" t="str">
        <f>VLOOKUP(C1305,Hoja2!B:C,2,FALSE)</f>
        <v>Recogida de Residuos</v>
      </c>
      <c r="E1305" s="12" t="str">
        <f t="shared" si="54"/>
        <v>1</v>
      </c>
      <c r="F1305" s="12" t="str">
        <f t="shared" si="55"/>
        <v>13</v>
      </c>
      <c r="G1305" s="28" t="s">
        <v>430</v>
      </c>
      <c r="H1305" s="29" t="s">
        <v>381</v>
      </c>
      <c r="I1305" s="30">
        <v>2663330</v>
      </c>
      <c r="J1305" s="30">
        <v>0</v>
      </c>
      <c r="K1305" s="30">
        <v>2663330</v>
      </c>
      <c r="L1305" s="30">
        <v>2086815</v>
      </c>
      <c r="M1305" s="30">
        <v>2086815</v>
      </c>
      <c r="N1305" s="30">
        <v>962488.26</v>
      </c>
      <c r="O1305" s="30">
        <v>962488.26</v>
      </c>
    </row>
    <row r="1306" spans="1:15" x14ac:dyDescent="0.25">
      <c r="A1306" s="10" t="str">
        <f>MID(Tabla1[[#This Row],[Org 2]],1,2)</f>
        <v>11</v>
      </c>
      <c r="B1306" s="28" t="s">
        <v>199</v>
      </c>
      <c r="C1306" s="28" t="s">
        <v>46</v>
      </c>
      <c r="D1306" s="11" t="str">
        <f>VLOOKUP(C1306,Hoja2!B:C,2,FALSE)</f>
        <v>Recogida de Residuos</v>
      </c>
      <c r="E1306" s="12" t="str">
        <f t="shared" si="54"/>
        <v>1</v>
      </c>
      <c r="F1306" s="12" t="str">
        <f t="shared" si="55"/>
        <v>13</v>
      </c>
      <c r="G1306" s="28" t="s">
        <v>431</v>
      </c>
      <c r="H1306" s="29" t="s">
        <v>432</v>
      </c>
      <c r="I1306" s="30">
        <v>109295</v>
      </c>
      <c r="J1306" s="30">
        <v>0</v>
      </c>
      <c r="K1306" s="30">
        <v>109295</v>
      </c>
      <c r="L1306" s="30">
        <v>68351.87</v>
      </c>
      <c r="M1306" s="30">
        <v>68351.87</v>
      </c>
      <c r="N1306" s="30">
        <v>55504.99</v>
      </c>
      <c r="O1306" s="30">
        <v>55504.99</v>
      </c>
    </row>
    <row r="1307" spans="1:15" x14ac:dyDescent="0.25">
      <c r="A1307" s="10" t="str">
        <f>MID(Tabla1[[#This Row],[Org 2]],1,2)</f>
        <v>11</v>
      </c>
      <c r="B1307" s="28" t="s">
        <v>199</v>
      </c>
      <c r="C1307" s="28" t="s">
        <v>46</v>
      </c>
      <c r="D1307" s="11" t="str">
        <f>VLOOKUP(C1307,Hoja2!B:C,2,FALSE)</f>
        <v>Recogida de Residuos</v>
      </c>
      <c r="E1307" s="12" t="str">
        <f t="shared" si="54"/>
        <v>1</v>
      </c>
      <c r="F1307" s="12" t="str">
        <f t="shared" si="55"/>
        <v>13</v>
      </c>
      <c r="G1307" s="28" t="s">
        <v>433</v>
      </c>
      <c r="H1307" s="29" t="s">
        <v>434</v>
      </c>
      <c r="I1307" s="30">
        <v>3130149</v>
      </c>
      <c r="J1307" s="30">
        <v>0</v>
      </c>
      <c r="K1307" s="30">
        <v>3130149</v>
      </c>
      <c r="L1307" s="30">
        <v>2328322.29</v>
      </c>
      <c r="M1307" s="30">
        <v>2328322.29</v>
      </c>
      <c r="N1307" s="30">
        <v>1372355.32</v>
      </c>
      <c r="O1307" s="30">
        <v>1372355.32</v>
      </c>
    </row>
    <row r="1308" spans="1:15" x14ac:dyDescent="0.25">
      <c r="A1308" s="10" t="str">
        <f>MID(Tabla1[[#This Row],[Org 2]],1,2)</f>
        <v>11</v>
      </c>
      <c r="B1308" s="28" t="s">
        <v>199</v>
      </c>
      <c r="C1308" s="28" t="s">
        <v>46</v>
      </c>
      <c r="D1308" s="11" t="str">
        <f>VLOOKUP(C1308,Hoja2!B:C,2,FALSE)</f>
        <v>Recogida de Residuos</v>
      </c>
      <c r="E1308" s="12" t="str">
        <f t="shared" si="54"/>
        <v>1</v>
      </c>
      <c r="F1308" s="12" t="str">
        <f t="shared" si="55"/>
        <v>13</v>
      </c>
      <c r="G1308" s="28" t="s">
        <v>455</v>
      </c>
      <c r="H1308" s="29" t="s">
        <v>456</v>
      </c>
      <c r="I1308" s="30">
        <v>130000</v>
      </c>
      <c r="J1308" s="30">
        <v>0</v>
      </c>
      <c r="K1308" s="30">
        <v>130000</v>
      </c>
      <c r="L1308" s="30">
        <v>576621.19999999995</v>
      </c>
      <c r="M1308" s="30">
        <v>576621.19999999995</v>
      </c>
      <c r="N1308" s="30">
        <v>574620.49</v>
      </c>
      <c r="O1308" s="30">
        <v>574620.49</v>
      </c>
    </row>
    <row r="1309" spans="1:15" x14ac:dyDescent="0.25">
      <c r="A1309" s="10" t="str">
        <f>MID(Tabla1[[#This Row],[Org 2]],1,2)</f>
        <v>11</v>
      </c>
      <c r="B1309" s="28" t="s">
        <v>199</v>
      </c>
      <c r="C1309" s="28" t="s">
        <v>46</v>
      </c>
      <c r="D1309" s="11" t="str">
        <f>VLOOKUP(C1309,Hoja2!B:C,2,FALSE)</f>
        <v>Recogida de Residuos</v>
      </c>
      <c r="E1309" s="12" t="str">
        <f t="shared" si="54"/>
        <v>1</v>
      </c>
      <c r="F1309" s="12" t="str">
        <f t="shared" si="55"/>
        <v>15</v>
      </c>
      <c r="G1309" s="28" t="s">
        <v>589</v>
      </c>
      <c r="H1309" s="29" t="s">
        <v>590</v>
      </c>
      <c r="I1309" s="30">
        <v>61660</v>
      </c>
      <c r="J1309" s="30">
        <v>0</v>
      </c>
      <c r="K1309" s="30">
        <v>61660</v>
      </c>
      <c r="L1309" s="30">
        <v>61000</v>
      </c>
      <c r="M1309" s="30">
        <v>61000</v>
      </c>
      <c r="N1309" s="30">
        <v>47216.61</v>
      </c>
      <c r="O1309" s="30">
        <v>47216.61</v>
      </c>
    </row>
    <row r="1310" spans="1:15" x14ac:dyDescent="0.25">
      <c r="A1310" s="10" t="str">
        <f>MID(Tabla1[[#This Row],[Org 2]],1,2)</f>
        <v>11</v>
      </c>
      <c r="B1310" s="28" t="s">
        <v>199</v>
      </c>
      <c r="C1310" s="28" t="s">
        <v>46</v>
      </c>
      <c r="D1310" s="11" t="str">
        <f>VLOOKUP(C1310,Hoja2!B:C,2,FALSE)</f>
        <v>Recogida de Residuos</v>
      </c>
      <c r="E1310" s="12" t="str">
        <f t="shared" si="54"/>
        <v>2</v>
      </c>
      <c r="F1310" s="12" t="str">
        <f t="shared" si="55"/>
        <v>20</v>
      </c>
      <c r="G1310" s="28" t="s">
        <v>558</v>
      </c>
      <c r="H1310" s="29" t="s">
        <v>559</v>
      </c>
      <c r="I1310" s="30">
        <v>36000</v>
      </c>
      <c r="J1310" s="30">
        <v>0</v>
      </c>
      <c r="K1310" s="30">
        <v>36000</v>
      </c>
      <c r="L1310" s="30">
        <v>0</v>
      </c>
      <c r="M1310" s="30">
        <v>0</v>
      </c>
      <c r="N1310" s="30">
        <v>0</v>
      </c>
      <c r="O1310" s="30">
        <v>0</v>
      </c>
    </row>
    <row r="1311" spans="1:15" x14ac:dyDescent="0.25">
      <c r="A1311" s="10" t="str">
        <f>MID(Tabla1[[#This Row],[Org 2]],1,2)</f>
        <v>11</v>
      </c>
      <c r="B1311" s="28" t="s">
        <v>199</v>
      </c>
      <c r="C1311" s="28" t="s">
        <v>46</v>
      </c>
      <c r="D1311" s="11" t="str">
        <f>VLOOKUP(C1311,Hoja2!B:C,2,FALSE)</f>
        <v>Recogida de Residuos</v>
      </c>
      <c r="E1311" s="12" t="str">
        <f t="shared" si="54"/>
        <v>2</v>
      </c>
      <c r="F1311" s="12" t="str">
        <f t="shared" si="55"/>
        <v>20</v>
      </c>
      <c r="G1311" s="28" t="s">
        <v>420</v>
      </c>
      <c r="H1311" s="29" t="s">
        <v>421</v>
      </c>
      <c r="I1311" s="30">
        <v>1000</v>
      </c>
      <c r="J1311" s="30">
        <v>0</v>
      </c>
      <c r="K1311" s="30">
        <v>1000</v>
      </c>
      <c r="L1311" s="30">
        <v>845</v>
      </c>
      <c r="M1311" s="30">
        <v>845</v>
      </c>
      <c r="N1311" s="30">
        <v>322.3</v>
      </c>
      <c r="O1311" s="30">
        <v>322.3</v>
      </c>
    </row>
    <row r="1312" spans="1:15" x14ac:dyDescent="0.25">
      <c r="A1312" s="10" t="str">
        <f>MID(Tabla1[[#This Row],[Org 2]],1,2)</f>
        <v>11</v>
      </c>
      <c r="B1312" s="28" t="s">
        <v>199</v>
      </c>
      <c r="C1312" s="28" t="s">
        <v>46</v>
      </c>
      <c r="D1312" s="11" t="str">
        <f>VLOOKUP(C1312,Hoja2!B:C,2,FALSE)</f>
        <v>Recogida de Residuos</v>
      </c>
      <c r="E1312" s="12" t="str">
        <f t="shared" si="54"/>
        <v>2</v>
      </c>
      <c r="F1312" s="12" t="str">
        <f t="shared" si="55"/>
        <v>20</v>
      </c>
      <c r="G1312" s="28" t="s">
        <v>632</v>
      </c>
      <c r="H1312" s="29" t="s">
        <v>633</v>
      </c>
      <c r="I1312" s="30">
        <v>123000</v>
      </c>
      <c r="J1312" s="30">
        <v>0</v>
      </c>
      <c r="K1312" s="30">
        <v>123000</v>
      </c>
      <c r="L1312" s="30">
        <v>117693.68</v>
      </c>
      <c r="M1312" s="30">
        <v>117693.67</v>
      </c>
      <c r="N1312" s="30">
        <v>7929.59</v>
      </c>
      <c r="O1312" s="30">
        <v>7929.59</v>
      </c>
    </row>
    <row r="1313" spans="1:15" x14ac:dyDescent="0.25">
      <c r="A1313" s="10" t="str">
        <f>MID(Tabla1[[#This Row],[Org 2]],1,2)</f>
        <v>11</v>
      </c>
      <c r="B1313" s="28" t="s">
        <v>199</v>
      </c>
      <c r="C1313" s="28" t="s">
        <v>46</v>
      </c>
      <c r="D1313" s="11" t="str">
        <f>VLOOKUP(C1313,Hoja2!B:C,2,FALSE)</f>
        <v>Recogida de Residuos</v>
      </c>
      <c r="E1313" s="12" t="str">
        <f t="shared" si="54"/>
        <v>2</v>
      </c>
      <c r="F1313" s="12" t="str">
        <f t="shared" si="55"/>
        <v>21</v>
      </c>
      <c r="G1313" s="28" t="s">
        <v>499</v>
      </c>
      <c r="H1313" s="29" t="s">
        <v>500</v>
      </c>
      <c r="I1313" s="30">
        <v>45000</v>
      </c>
      <c r="J1313" s="30">
        <v>40000</v>
      </c>
      <c r="K1313" s="30">
        <v>85000</v>
      </c>
      <c r="L1313" s="30">
        <v>80652.22</v>
      </c>
      <c r="M1313" s="30">
        <v>79152.22</v>
      </c>
      <c r="N1313" s="30">
        <v>46929.19</v>
      </c>
      <c r="O1313" s="30">
        <v>46929.19</v>
      </c>
    </row>
    <row r="1314" spans="1:15" x14ac:dyDescent="0.25">
      <c r="A1314" s="10" t="str">
        <f>MID(Tabla1[[#This Row],[Org 2]],1,2)</f>
        <v>11</v>
      </c>
      <c r="B1314" s="28" t="s">
        <v>199</v>
      </c>
      <c r="C1314" s="28" t="s">
        <v>46</v>
      </c>
      <c r="D1314" s="11" t="str">
        <f>VLOOKUP(C1314,Hoja2!B:C,2,FALSE)</f>
        <v>Recogida de Residuos</v>
      </c>
      <c r="E1314" s="12" t="str">
        <f t="shared" si="54"/>
        <v>2</v>
      </c>
      <c r="F1314" s="12" t="str">
        <f t="shared" si="55"/>
        <v>21</v>
      </c>
      <c r="G1314" s="28" t="s">
        <v>422</v>
      </c>
      <c r="H1314" s="29" t="s">
        <v>423</v>
      </c>
      <c r="I1314" s="30">
        <v>30000</v>
      </c>
      <c r="J1314" s="30">
        <v>151850</v>
      </c>
      <c r="K1314" s="30">
        <v>181850</v>
      </c>
      <c r="L1314" s="30">
        <v>46309.08</v>
      </c>
      <c r="M1314" s="30">
        <v>44945.43</v>
      </c>
      <c r="N1314" s="30">
        <v>5522.18</v>
      </c>
      <c r="O1314" s="30">
        <v>5522.18</v>
      </c>
    </row>
    <row r="1315" spans="1:15" x14ac:dyDescent="0.25">
      <c r="A1315" s="10" t="str">
        <f>MID(Tabla1[[#This Row],[Org 2]],1,2)</f>
        <v>11</v>
      </c>
      <c r="B1315" s="28" t="s">
        <v>199</v>
      </c>
      <c r="C1315" s="28" t="s">
        <v>46</v>
      </c>
      <c r="D1315" s="11" t="str">
        <f>VLOOKUP(C1315,Hoja2!B:C,2,FALSE)</f>
        <v>Recogida de Residuos</v>
      </c>
      <c r="E1315" s="12" t="str">
        <f t="shared" si="54"/>
        <v>2</v>
      </c>
      <c r="F1315" s="12" t="str">
        <f t="shared" si="55"/>
        <v>21</v>
      </c>
      <c r="G1315" s="28" t="s">
        <v>437</v>
      </c>
      <c r="H1315" s="29" t="s">
        <v>438</v>
      </c>
      <c r="I1315" s="30">
        <v>465000</v>
      </c>
      <c r="J1315" s="30">
        <v>60000</v>
      </c>
      <c r="K1315" s="30">
        <v>525000</v>
      </c>
      <c r="L1315" s="30">
        <v>372530.1</v>
      </c>
      <c r="M1315" s="30">
        <v>251758.66</v>
      </c>
      <c r="N1315" s="30">
        <v>235479.97</v>
      </c>
      <c r="O1315" s="30">
        <v>219616.03</v>
      </c>
    </row>
    <row r="1316" spans="1:15" x14ac:dyDescent="0.25">
      <c r="A1316" s="10" t="str">
        <f>MID(Tabla1[[#This Row],[Org 2]],1,2)</f>
        <v>11</v>
      </c>
      <c r="B1316" s="28" t="s">
        <v>199</v>
      </c>
      <c r="C1316" s="28" t="s">
        <v>46</v>
      </c>
      <c r="D1316" s="11" t="str">
        <f>VLOOKUP(C1316,Hoja2!B:C,2,FALSE)</f>
        <v>Recogida de Residuos</v>
      </c>
      <c r="E1316" s="12" t="str">
        <f t="shared" ref="E1316:E1324" si="56">LEFT(G1316,1)</f>
        <v>2</v>
      </c>
      <c r="F1316" s="12" t="str">
        <f t="shared" ref="F1316:F1324" si="57">LEFT(G1316,2)</f>
        <v>21</v>
      </c>
      <c r="G1316" s="28" t="s">
        <v>845</v>
      </c>
      <c r="H1316" s="29" t="s">
        <v>846</v>
      </c>
      <c r="I1316" s="30">
        <v>20000</v>
      </c>
      <c r="J1316" s="30">
        <v>20000</v>
      </c>
      <c r="K1316" s="30">
        <v>40000</v>
      </c>
      <c r="L1316" s="30">
        <v>23667.040000000001</v>
      </c>
      <c r="M1316" s="30">
        <v>23667.040000000001</v>
      </c>
      <c r="N1316" s="30">
        <v>13143.88</v>
      </c>
      <c r="O1316" s="30">
        <v>12017.37</v>
      </c>
    </row>
    <row r="1317" spans="1:15" x14ac:dyDescent="0.25">
      <c r="A1317" s="10" t="str">
        <f>MID(Tabla1[[#This Row],[Org 2]],1,2)</f>
        <v>11</v>
      </c>
      <c r="B1317" s="28" t="s">
        <v>199</v>
      </c>
      <c r="C1317" s="28" t="s">
        <v>46</v>
      </c>
      <c r="D1317" s="11" t="str">
        <f>VLOOKUP(C1317,Hoja2!B:C,2,FALSE)</f>
        <v>Recogida de Residuos</v>
      </c>
      <c r="E1317" s="12" t="str">
        <f t="shared" si="56"/>
        <v>2</v>
      </c>
      <c r="F1317" s="12" t="str">
        <f t="shared" si="57"/>
        <v>22</v>
      </c>
      <c r="G1317" s="28" t="s">
        <v>453</v>
      </c>
      <c r="H1317" s="29" t="s">
        <v>454</v>
      </c>
      <c r="I1317" s="30">
        <v>40000</v>
      </c>
      <c r="J1317" s="30">
        <v>0</v>
      </c>
      <c r="K1317" s="30">
        <v>40000</v>
      </c>
      <c r="L1317" s="30">
        <v>38145.65</v>
      </c>
      <c r="M1317" s="30">
        <v>38145.65</v>
      </c>
      <c r="N1317" s="30">
        <v>8343.59</v>
      </c>
      <c r="O1317" s="30">
        <v>8343.59</v>
      </c>
    </row>
    <row r="1318" spans="1:15" x14ac:dyDescent="0.25">
      <c r="A1318" s="10" t="str">
        <f>MID(Tabla1[[#This Row],[Org 2]],1,2)</f>
        <v>11</v>
      </c>
      <c r="B1318" s="28" t="s">
        <v>199</v>
      </c>
      <c r="C1318" s="28" t="s">
        <v>46</v>
      </c>
      <c r="D1318" s="11" t="str">
        <f>VLOOKUP(C1318,Hoja2!B:C,2,FALSE)</f>
        <v>Recogida de Residuos</v>
      </c>
      <c r="E1318" s="12" t="str">
        <f t="shared" si="56"/>
        <v>2</v>
      </c>
      <c r="F1318" s="12" t="str">
        <f t="shared" si="57"/>
        <v>22</v>
      </c>
      <c r="G1318" s="28" t="s">
        <v>560</v>
      </c>
      <c r="H1318" s="29" t="s">
        <v>561</v>
      </c>
      <c r="I1318" s="30">
        <v>12000</v>
      </c>
      <c r="J1318" s="30">
        <v>0</v>
      </c>
      <c r="K1318" s="30">
        <v>12000</v>
      </c>
      <c r="L1318" s="30">
        <v>575.75</v>
      </c>
      <c r="M1318" s="30">
        <v>575.75</v>
      </c>
      <c r="N1318" s="30">
        <v>575.75</v>
      </c>
      <c r="O1318" s="30">
        <v>0</v>
      </c>
    </row>
    <row r="1319" spans="1:15" x14ac:dyDescent="0.25">
      <c r="A1319" s="10" t="str">
        <f>MID(Tabla1[[#This Row],[Org 2]],1,2)</f>
        <v>11</v>
      </c>
      <c r="B1319" s="28" t="s">
        <v>199</v>
      </c>
      <c r="C1319" s="28" t="s">
        <v>46</v>
      </c>
      <c r="D1319" s="11" t="str">
        <f>VLOOKUP(C1319,Hoja2!B:C,2,FALSE)</f>
        <v>Recogida de Residuos</v>
      </c>
      <c r="E1319" s="12" t="str">
        <f t="shared" si="56"/>
        <v>2</v>
      </c>
      <c r="F1319" s="12" t="str">
        <f t="shared" si="57"/>
        <v>22</v>
      </c>
      <c r="G1319" s="28" t="s">
        <v>501</v>
      </c>
      <c r="H1319" s="29" t="s">
        <v>502</v>
      </c>
      <c r="I1319" s="30">
        <v>40000</v>
      </c>
      <c r="J1319" s="30">
        <v>0</v>
      </c>
      <c r="K1319" s="30">
        <v>40000</v>
      </c>
      <c r="L1319" s="30">
        <v>28000</v>
      </c>
      <c r="M1319" s="30">
        <v>28000</v>
      </c>
      <c r="N1319" s="30">
        <v>14258.27</v>
      </c>
      <c r="O1319" s="30">
        <v>14258.27</v>
      </c>
    </row>
    <row r="1320" spans="1:15" x14ac:dyDescent="0.25">
      <c r="A1320" s="10" t="str">
        <f>MID(Tabla1[[#This Row],[Org 2]],1,2)</f>
        <v>11</v>
      </c>
      <c r="B1320" s="28" t="s">
        <v>199</v>
      </c>
      <c r="C1320" s="28" t="s">
        <v>46</v>
      </c>
      <c r="D1320" s="11" t="str">
        <f>VLOOKUP(C1320,Hoja2!B:C,2,FALSE)</f>
        <v>Recogida de Residuos</v>
      </c>
      <c r="E1320" s="12" t="str">
        <f t="shared" si="56"/>
        <v>2</v>
      </c>
      <c r="F1320" s="12" t="str">
        <f t="shared" si="57"/>
        <v>22</v>
      </c>
      <c r="G1320" s="28" t="s">
        <v>439</v>
      </c>
      <c r="H1320" s="29" t="s">
        <v>440</v>
      </c>
      <c r="I1320" s="30">
        <v>950000</v>
      </c>
      <c r="J1320" s="30">
        <v>0</v>
      </c>
      <c r="K1320" s="30">
        <v>950000</v>
      </c>
      <c r="L1320" s="30">
        <v>852000</v>
      </c>
      <c r="M1320" s="30">
        <v>817339.27</v>
      </c>
      <c r="N1320" s="30">
        <v>202566.52</v>
      </c>
      <c r="O1320" s="30">
        <v>202566.52</v>
      </c>
    </row>
    <row r="1321" spans="1:15" x14ac:dyDescent="0.25">
      <c r="A1321" s="10" t="str">
        <f>MID(Tabla1[[#This Row],[Org 2]],1,2)</f>
        <v>11</v>
      </c>
      <c r="B1321" s="28" t="s">
        <v>199</v>
      </c>
      <c r="C1321" s="28" t="s">
        <v>46</v>
      </c>
      <c r="D1321" s="11" t="str">
        <f>VLOOKUP(C1321,Hoja2!B:C,2,FALSE)</f>
        <v>Recogida de Residuos</v>
      </c>
      <c r="E1321" s="12" t="str">
        <f t="shared" si="56"/>
        <v>2</v>
      </c>
      <c r="F1321" s="12" t="str">
        <f t="shared" si="57"/>
        <v>22</v>
      </c>
      <c r="G1321" s="28" t="s">
        <v>441</v>
      </c>
      <c r="H1321" s="29" t="s">
        <v>442</v>
      </c>
      <c r="I1321" s="30">
        <v>170000</v>
      </c>
      <c r="J1321" s="30">
        <v>0</v>
      </c>
      <c r="K1321" s="30">
        <v>170000</v>
      </c>
      <c r="L1321" s="30">
        <v>184549.38</v>
      </c>
      <c r="M1321" s="30">
        <v>51471.89</v>
      </c>
      <c r="N1321" s="30">
        <v>2626.09</v>
      </c>
      <c r="O1321" s="30">
        <v>2626.09</v>
      </c>
    </row>
    <row r="1322" spans="1:15" x14ac:dyDescent="0.25">
      <c r="A1322" s="10" t="str">
        <f>MID(Tabla1[[#This Row],[Org 2]],1,2)</f>
        <v>11</v>
      </c>
      <c r="B1322" s="28" t="s">
        <v>199</v>
      </c>
      <c r="C1322" s="28" t="s">
        <v>46</v>
      </c>
      <c r="D1322" s="11" t="str">
        <f>VLOOKUP(C1322,Hoja2!B:C,2,FALSE)</f>
        <v>Recogida de Residuos</v>
      </c>
      <c r="E1322" s="12" t="str">
        <f t="shared" si="56"/>
        <v>2</v>
      </c>
      <c r="F1322" s="12" t="str">
        <f t="shared" si="57"/>
        <v>22</v>
      </c>
      <c r="G1322" s="28" t="s">
        <v>443</v>
      </c>
      <c r="H1322" s="29" t="s">
        <v>444</v>
      </c>
      <c r="I1322" s="30">
        <v>5000</v>
      </c>
      <c r="J1322" s="30">
        <v>0</v>
      </c>
      <c r="K1322" s="30">
        <v>5000</v>
      </c>
      <c r="L1322" s="30">
        <v>10000</v>
      </c>
      <c r="M1322" s="30">
        <v>2436.94</v>
      </c>
      <c r="N1322" s="30">
        <v>2436.94</v>
      </c>
      <c r="O1322" s="30">
        <v>2436.94</v>
      </c>
    </row>
    <row r="1323" spans="1:15" x14ac:dyDescent="0.25">
      <c r="A1323" s="10" t="str">
        <f>MID(Tabla1[[#This Row],[Org 2]],1,2)</f>
        <v>11</v>
      </c>
      <c r="B1323" s="28" t="s">
        <v>199</v>
      </c>
      <c r="C1323" s="28" t="s">
        <v>46</v>
      </c>
      <c r="D1323" s="11" t="str">
        <f>VLOOKUP(C1323,Hoja2!B:C,2,FALSE)</f>
        <v>Recogida de Residuos</v>
      </c>
      <c r="E1323" s="12" t="str">
        <f t="shared" si="56"/>
        <v>2</v>
      </c>
      <c r="F1323" s="12" t="str">
        <f t="shared" si="57"/>
        <v>22</v>
      </c>
      <c r="G1323" s="28" t="s">
        <v>445</v>
      </c>
      <c r="H1323" s="29" t="s">
        <v>446</v>
      </c>
      <c r="I1323" s="30">
        <v>50000</v>
      </c>
      <c r="J1323" s="30">
        <v>0</v>
      </c>
      <c r="K1323" s="30">
        <v>50000</v>
      </c>
      <c r="L1323" s="30">
        <v>64905.16</v>
      </c>
      <c r="M1323" s="30">
        <v>25229.47</v>
      </c>
      <c r="N1323" s="30">
        <v>24625.33</v>
      </c>
      <c r="O1323" s="30">
        <v>24625.33</v>
      </c>
    </row>
    <row r="1324" spans="1:15" x14ac:dyDescent="0.25">
      <c r="A1324" s="10" t="str">
        <f>MID(Tabla1[[#This Row],[Org 2]],1,2)</f>
        <v>11</v>
      </c>
      <c r="B1324" s="28" t="s">
        <v>199</v>
      </c>
      <c r="C1324" s="28" t="s">
        <v>46</v>
      </c>
      <c r="D1324" s="11" t="str">
        <f>VLOOKUP(C1324,Hoja2!B:C,2,FALSE)</f>
        <v>Recogida de Residuos</v>
      </c>
      <c r="E1324" s="12" t="str">
        <f t="shared" si="56"/>
        <v>2</v>
      </c>
      <c r="F1324" s="12" t="str">
        <f t="shared" si="57"/>
        <v>22</v>
      </c>
      <c r="G1324" s="28" t="s">
        <v>616</v>
      </c>
      <c r="H1324" s="29" t="s">
        <v>617</v>
      </c>
      <c r="I1324" s="30">
        <v>26176</v>
      </c>
      <c r="J1324" s="30">
        <v>0</v>
      </c>
      <c r="K1324" s="30">
        <v>26176</v>
      </c>
      <c r="L1324" s="30">
        <v>0</v>
      </c>
      <c r="M1324" s="30">
        <v>0</v>
      </c>
      <c r="N1324" s="30">
        <v>0</v>
      </c>
      <c r="O1324" s="30">
        <v>0</v>
      </c>
    </row>
    <row r="1325" spans="1:15" x14ac:dyDescent="0.25">
      <c r="A1325" s="10" t="str">
        <f>MID(Tabla1[[#This Row],[Org 2]],1,2)</f>
        <v>11</v>
      </c>
      <c r="B1325" s="28" t="s">
        <v>199</v>
      </c>
      <c r="C1325" s="28" t="s">
        <v>46</v>
      </c>
      <c r="D1325" s="11" t="str">
        <f>VLOOKUP(C1325,Hoja2!B:C,2,FALSE)</f>
        <v>Recogida de Residuos</v>
      </c>
      <c r="E1325" s="12" t="str">
        <f t="shared" ref="E1325:E1331" si="58">LEFT(G1325,1)</f>
        <v>2</v>
      </c>
      <c r="F1325" s="12" t="str">
        <f t="shared" ref="F1325:F1331" si="59">LEFT(G1325,2)</f>
        <v>22</v>
      </c>
      <c r="G1325" s="28" t="s">
        <v>469</v>
      </c>
      <c r="H1325" s="29" t="s">
        <v>470</v>
      </c>
      <c r="I1325" s="30">
        <v>12000</v>
      </c>
      <c r="J1325" s="30">
        <v>0</v>
      </c>
      <c r="K1325" s="30">
        <v>12000</v>
      </c>
      <c r="L1325" s="30">
        <v>11660.9</v>
      </c>
      <c r="M1325" s="30">
        <v>11660.9</v>
      </c>
      <c r="N1325" s="30">
        <v>3272.64</v>
      </c>
      <c r="O1325" s="30">
        <v>3272.64</v>
      </c>
    </row>
    <row r="1326" spans="1:15" x14ac:dyDescent="0.25">
      <c r="A1326" s="10" t="str">
        <f>MID(Tabla1[[#This Row],[Org 2]],1,2)</f>
        <v>11</v>
      </c>
      <c r="B1326" s="28" t="s">
        <v>199</v>
      </c>
      <c r="C1326" s="28" t="s">
        <v>46</v>
      </c>
      <c r="D1326" s="11" t="str">
        <f>VLOOKUP(C1326,Hoja2!B:C,2,FALSE)</f>
        <v>Recogida de Residuos</v>
      </c>
      <c r="E1326" s="12" t="str">
        <f t="shared" si="58"/>
        <v>2</v>
      </c>
      <c r="F1326" s="12" t="str">
        <f t="shared" si="59"/>
        <v>22</v>
      </c>
      <c r="G1326" s="28" t="s">
        <v>451</v>
      </c>
      <c r="H1326" s="29" t="s">
        <v>452</v>
      </c>
      <c r="I1326" s="30">
        <v>40000</v>
      </c>
      <c r="J1326" s="30">
        <v>0</v>
      </c>
      <c r="K1326" s="30">
        <v>40000</v>
      </c>
      <c r="L1326" s="30">
        <v>180</v>
      </c>
      <c r="M1326" s="30">
        <v>180</v>
      </c>
      <c r="N1326" s="30">
        <v>180</v>
      </c>
      <c r="O1326" s="30">
        <v>180</v>
      </c>
    </row>
    <row r="1327" spans="1:15" x14ac:dyDescent="0.25">
      <c r="A1327" s="10" t="str">
        <f>MID(Tabla1[[#This Row],[Org 2]],1,2)</f>
        <v>11</v>
      </c>
      <c r="B1327" s="28" t="s">
        <v>199</v>
      </c>
      <c r="C1327" s="28" t="s">
        <v>46</v>
      </c>
      <c r="D1327" s="11" t="str">
        <f>VLOOKUP(C1327,Hoja2!B:C,2,FALSE)</f>
        <v>Recogida de Residuos</v>
      </c>
      <c r="E1327" s="12" t="str">
        <f t="shared" si="58"/>
        <v>2</v>
      </c>
      <c r="F1327" s="12" t="str">
        <f t="shared" si="59"/>
        <v>22</v>
      </c>
      <c r="G1327" s="28" t="s">
        <v>503</v>
      </c>
      <c r="H1327" s="29" t="s">
        <v>504</v>
      </c>
      <c r="I1327" s="30">
        <v>981500</v>
      </c>
      <c r="J1327" s="30">
        <v>0</v>
      </c>
      <c r="K1327" s="30">
        <v>981500</v>
      </c>
      <c r="L1327" s="30">
        <v>960584.53</v>
      </c>
      <c r="M1327" s="30">
        <v>960584.53</v>
      </c>
      <c r="N1327" s="30">
        <v>309926.11</v>
      </c>
      <c r="O1327" s="30">
        <v>307120.03000000003</v>
      </c>
    </row>
    <row r="1328" spans="1:15" x14ac:dyDescent="0.25">
      <c r="A1328" s="10" t="str">
        <f>MID(Tabla1[[#This Row],[Org 2]],1,2)</f>
        <v>11</v>
      </c>
      <c r="B1328" s="28" t="s">
        <v>199</v>
      </c>
      <c r="C1328" s="28" t="s">
        <v>46</v>
      </c>
      <c r="D1328" s="11" t="str">
        <f>VLOOKUP(C1328,Hoja2!B:C,2,FALSE)</f>
        <v>Recogida de Residuos</v>
      </c>
      <c r="E1328" s="12" t="str">
        <f t="shared" si="58"/>
        <v>2</v>
      </c>
      <c r="F1328" s="12" t="str">
        <f t="shared" si="59"/>
        <v>22</v>
      </c>
      <c r="G1328" s="28" t="s">
        <v>459</v>
      </c>
      <c r="H1328" s="29" t="s">
        <v>460</v>
      </c>
      <c r="I1328" s="30">
        <v>48500</v>
      </c>
      <c r="J1328" s="30">
        <v>0</v>
      </c>
      <c r="K1328" s="30">
        <v>48500</v>
      </c>
      <c r="L1328" s="30">
        <v>38758.43</v>
      </c>
      <c r="M1328" s="30">
        <v>38758.43</v>
      </c>
      <c r="N1328" s="30">
        <v>30413.69</v>
      </c>
      <c r="O1328" s="30">
        <v>15893.69</v>
      </c>
    </row>
    <row r="1329" spans="1:15" x14ac:dyDescent="0.25">
      <c r="A1329" s="10" t="str">
        <f>MID(Tabla1[[#This Row],[Org 2]],1,2)</f>
        <v>11</v>
      </c>
      <c r="B1329" s="28" t="s">
        <v>199</v>
      </c>
      <c r="C1329" s="28" t="s">
        <v>46</v>
      </c>
      <c r="D1329" s="11" t="str">
        <f>VLOOKUP(C1329,Hoja2!B:C,2,FALSE)</f>
        <v>Recogida de Residuos</v>
      </c>
      <c r="E1329" s="12" t="str">
        <f t="shared" si="58"/>
        <v>2</v>
      </c>
      <c r="F1329" s="12" t="str">
        <f t="shared" si="59"/>
        <v>22</v>
      </c>
      <c r="G1329" s="28" t="s">
        <v>426</v>
      </c>
      <c r="H1329" s="29" t="s">
        <v>427</v>
      </c>
      <c r="I1329" s="30">
        <v>485000</v>
      </c>
      <c r="J1329" s="30">
        <v>0</v>
      </c>
      <c r="K1329" s="30">
        <v>485000</v>
      </c>
      <c r="L1329" s="30">
        <v>371144.47</v>
      </c>
      <c r="M1329" s="30">
        <v>330709.23</v>
      </c>
      <c r="N1329" s="30">
        <v>161218.17000000001</v>
      </c>
      <c r="O1329" s="30">
        <v>161218.17000000001</v>
      </c>
    </row>
    <row r="1330" spans="1:15" x14ac:dyDescent="0.25">
      <c r="A1330" s="10" t="str">
        <f>MID(Tabla1[[#This Row],[Org 2]],1,2)</f>
        <v>11</v>
      </c>
      <c r="B1330" s="28" t="s">
        <v>199</v>
      </c>
      <c r="C1330" s="28" t="s">
        <v>46</v>
      </c>
      <c r="D1330" s="11" t="str">
        <f>VLOOKUP(C1330,Hoja2!B:C,2,FALSE)</f>
        <v>Recogida de Residuos</v>
      </c>
      <c r="E1330" s="12" t="str">
        <f t="shared" si="58"/>
        <v>2</v>
      </c>
      <c r="F1330" s="12" t="str">
        <f t="shared" si="59"/>
        <v>23</v>
      </c>
      <c r="G1330" s="28" t="s">
        <v>406</v>
      </c>
      <c r="H1330" s="29" t="s">
        <v>407</v>
      </c>
      <c r="I1330" s="30">
        <v>1000</v>
      </c>
      <c r="J1330" s="30">
        <v>0</v>
      </c>
      <c r="K1330" s="30">
        <v>1000</v>
      </c>
      <c r="L1330" s="30">
        <v>0</v>
      </c>
      <c r="M1330" s="30">
        <v>0</v>
      </c>
      <c r="N1330" s="30">
        <v>0</v>
      </c>
      <c r="O1330" s="30">
        <v>0</v>
      </c>
    </row>
    <row r="1331" spans="1:15" x14ac:dyDescent="0.25">
      <c r="A1331" s="10" t="str">
        <f>MID(Tabla1[[#This Row],[Org 2]],1,2)</f>
        <v>11</v>
      </c>
      <c r="B1331" s="28" t="s">
        <v>199</v>
      </c>
      <c r="C1331" s="28" t="s">
        <v>46</v>
      </c>
      <c r="D1331" s="11" t="str">
        <f>VLOOKUP(C1331,Hoja2!B:C,2,FALSE)</f>
        <v>Recogida de Residuos</v>
      </c>
      <c r="E1331" s="12" t="str">
        <f t="shared" si="58"/>
        <v>2</v>
      </c>
      <c r="F1331" s="12" t="str">
        <f t="shared" si="59"/>
        <v>23</v>
      </c>
      <c r="G1331" s="28" t="s">
        <v>410</v>
      </c>
      <c r="H1331" s="29" t="s">
        <v>411</v>
      </c>
      <c r="I1331" s="30">
        <v>1000</v>
      </c>
      <c r="J1331" s="30">
        <v>0</v>
      </c>
      <c r="K1331" s="30">
        <v>1000</v>
      </c>
      <c r="L1331" s="30">
        <v>138.16999999999999</v>
      </c>
      <c r="M1331" s="30">
        <v>138.16999999999999</v>
      </c>
      <c r="N1331" s="30">
        <v>138.16999999999999</v>
      </c>
      <c r="O1331" s="30">
        <v>138.16999999999999</v>
      </c>
    </row>
    <row r="1332" spans="1:15" x14ac:dyDescent="0.25">
      <c r="A1332" s="10" t="str">
        <f>MID(Tabla1[[#This Row],[Org 2]],1,2)</f>
        <v>11</v>
      </c>
      <c r="B1332" s="28" t="s">
        <v>199</v>
      </c>
      <c r="C1332" s="28" t="s">
        <v>46</v>
      </c>
      <c r="D1332" s="11" t="str">
        <f>VLOOKUP(C1332,Hoja2!B:C,2,FALSE)</f>
        <v>Recogida de Residuos</v>
      </c>
      <c r="E1332" s="12" t="str">
        <f t="shared" ref="E1332:E1338" si="60">LEFT(G1332,1)</f>
        <v>6</v>
      </c>
      <c r="F1332" s="12" t="str">
        <f t="shared" ref="F1332:F1338" si="61">LEFT(G1332,2)</f>
        <v>63</v>
      </c>
      <c r="G1332" s="28" t="s">
        <v>847</v>
      </c>
      <c r="H1332" s="29" t="s">
        <v>506</v>
      </c>
      <c r="I1332" s="30">
        <v>1074873</v>
      </c>
      <c r="J1332" s="30">
        <v>604118.34</v>
      </c>
      <c r="K1332" s="30">
        <v>1678991.34</v>
      </c>
      <c r="L1332" s="30">
        <v>1678990.38</v>
      </c>
      <c r="M1332" s="30">
        <v>1669310.38</v>
      </c>
      <c r="N1332" s="30">
        <v>604118.34</v>
      </c>
      <c r="O1332" s="30">
        <v>87725</v>
      </c>
    </row>
    <row r="1333" spans="1:15" x14ac:dyDescent="0.25">
      <c r="A1333" s="10" t="str">
        <f>MID(Tabla1[[#This Row],[Org 2]],1,2)</f>
        <v>11</v>
      </c>
      <c r="B1333" s="28" t="s">
        <v>199</v>
      </c>
      <c r="C1333" s="28" t="s">
        <v>46</v>
      </c>
      <c r="D1333" s="11" t="str">
        <f>VLOOKUP(C1333,Hoja2!B:C,2,FALSE)</f>
        <v>Recogida de Residuos</v>
      </c>
      <c r="E1333" s="12" t="str">
        <f t="shared" si="60"/>
        <v>6</v>
      </c>
      <c r="F1333" s="12" t="str">
        <f t="shared" si="61"/>
        <v>64</v>
      </c>
      <c r="G1333" s="28" t="s">
        <v>848</v>
      </c>
      <c r="H1333" s="29" t="s">
        <v>849</v>
      </c>
      <c r="I1333" s="30">
        <v>0</v>
      </c>
      <c r="J1333" s="30">
        <v>0</v>
      </c>
      <c r="K1333" s="30">
        <v>0</v>
      </c>
      <c r="L1333" s="30">
        <v>99999.24</v>
      </c>
      <c r="M1333" s="30">
        <v>99999.24</v>
      </c>
      <c r="N1333" s="30">
        <v>0</v>
      </c>
      <c r="O1333" s="30">
        <v>0</v>
      </c>
    </row>
    <row r="1334" spans="1:15" x14ac:dyDescent="0.25">
      <c r="A1334" s="10" t="str">
        <f>MID(Tabla1[[#This Row],[Org 2]],1,2)</f>
        <v>11</v>
      </c>
      <c r="B1334" s="28" t="s">
        <v>199</v>
      </c>
      <c r="C1334" s="28" t="s">
        <v>46</v>
      </c>
      <c r="D1334" s="11" t="str">
        <f>VLOOKUP(C1334,Hoja2!B:C,2,FALSE)</f>
        <v>Recogida de Residuos</v>
      </c>
      <c r="E1334" s="12" t="str">
        <f t="shared" si="60"/>
        <v>6</v>
      </c>
      <c r="F1334" s="12" t="str">
        <f t="shared" si="61"/>
        <v>64</v>
      </c>
      <c r="G1334" s="28" t="s">
        <v>489</v>
      </c>
      <c r="H1334" s="29" t="s">
        <v>490</v>
      </c>
      <c r="I1334" s="30">
        <v>352244</v>
      </c>
      <c r="J1334" s="30">
        <v>0</v>
      </c>
      <c r="K1334" s="30">
        <v>352244</v>
      </c>
      <c r="L1334" s="30">
        <v>252244.76</v>
      </c>
      <c r="M1334" s="30">
        <v>252244.76</v>
      </c>
      <c r="N1334" s="30">
        <v>0</v>
      </c>
      <c r="O1334" s="30">
        <v>0</v>
      </c>
    </row>
    <row r="1335" spans="1:15" x14ac:dyDescent="0.25">
      <c r="A1335" s="10" t="str">
        <f>MID(Tabla1[[#This Row],[Org 2]],1,2)</f>
        <v>11</v>
      </c>
      <c r="B1335" s="28" t="s">
        <v>199</v>
      </c>
      <c r="C1335" s="28" t="s">
        <v>48</v>
      </c>
      <c r="D1335" s="11" t="str">
        <f>VLOOKUP(C1335,Hoja2!B:C,2,FALSE)</f>
        <v>Limpieza Viaria</v>
      </c>
      <c r="E1335" s="12" t="str">
        <f t="shared" si="60"/>
        <v>1</v>
      </c>
      <c r="F1335" s="12" t="str">
        <f t="shared" si="61"/>
        <v>12</v>
      </c>
      <c r="G1335" s="28" t="s">
        <v>414</v>
      </c>
      <c r="H1335" s="29" t="s">
        <v>415</v>
      </c>
      <c r="I1335" s="30">
        <v>33769</v>
      </c>
      <c r="J1335" s="30">
        <v>0</v>
      </c>
      <c r="K1335" s="30">
        <v>33769</v>
      </c>
      <c r="L1335" s="30">
        <v>33769</v>
      </c>
      <c r="M1335" s="30">
        <v>33769</v>
      </c>
      <c r="N1335" s="30">
        <v>10883.29</v>
      </c>
      <c r="O1335" s="30">
        <v>10883.29</v>
      </c>
    </row>
    <row r="1336" spans="1:15" x14ac:dyDescent="0.25">
      <c r="A1336" s="10" t="str">
        <f>MID(Tabla1[[#This Row],[Org 2]],1,2)</f>
        <v>11</v>
      </c>
      <c r="B1336" s="28" t="s">
        <v>199</v>
      </c>
      <c r="C1336" s="28" t="s">
        <v>48</v>
      </c>
      <c r="D1336" s="11" t="str">
        <f>VLOOKUP(C1336,Hoja2!B:C,2,FALSE)</f>
        <v>Limpieza Viaria</v>
      </c>
      <c r="E1336" s="12" t="str">
        <f t="shared" si="60"/>
        <v>1</v>
      </c>
      <c r="F1336" s="12" t="str">
        <f t="shared" si="61"/>
        <v>12</v>
      </c>
      <c r="G1336" s="28" t="s">
        <v>384</v>
      </c>
      <c r="H1336" s="29" t="s">
        <v>385</v>
      </c>
      <c r="I1336" s="30">
        <v>11372</v>
      </c>
      <c r="J1336" s="30">
        <v>0</v>
      </c>
      <c r="K1336" s="30">
        <v>11372</v>
      </c>
      <c r="L1336" s="30">
        <v>11371</v>
      </c>
      <c r="M1336" s="30">
        <v>11371</v>
      </c>
      <c r="N1336" s="30">
        <v>5741.37</v>
      </c>
      <c r="O1336" s="30">
        <v>5741.37</v>
      </c>
    </row>
    <row r="1337" spans="1:15" x14ac:dyDescent="0.25">
      <c r="A1337" s="10" t="str">
        <f>MID(Tabla1[[#This Row],[Org 2]],1,2)</f>
        <v>11</v>
      </c>
      <c r="B1337" s="28" t="s">
        <v>199</v>
      </c>
      <c r="C1337" s="28" t="s">
        <v>48</v>
      </c>
      <c r="D1337" s="11" t="str">
        <f>VLOOKUP(C1337,Hoja2!B:C,2,FALSE)</f>
        <v>Limpieza Viaria</v>
      </c>
      <c r="E1337" s="12" t="str">
        <f t="shared" si="60"/>
        <v>1</v>
      </c>
      <c r="F1337" s="12" t="str">
        <f t="shared" si="61"/>
        <v>12</v>
      </c>
      <c r="G1337" s="28" t="s">
        <v>418</v>
      </c>
      <c r="H1337" s="29" t="s">
        <v>419</v>
      </c>
      <c r="I1337" s="30">
        <v>19278</v>
      </c>
      <c r="J1337" s="30">
        <v>0</v>
      </c>
      <c r="K1337" s="30">
        <v>19278</v>
      </c>
      <c r="L1337" s="30">
        <v>19277</v>
      </c>
      <c r="M1337" s="30">
        <v>19277</v>
      </c>
      <c r="N1337" s="30">
        <v>5058.17</v>
      </c>
      <c r="O1337" s="30">
        <v>5058.17</v>
      </c>
    </row>
    <row r="1338" spans="1:15" x14ac:dyDescent="0.25">
      <c r="A1338" s="10" t="str">
        <f>MID(Tabla1[[#This Row],[Org 2]],1,2)</f>
        <v>11</v>
      </c>
      <c r="B1338" s="28" t="s">
        <v>199</v>
      </c>
      <c r="C1338" s="28" t="s">
        <v>48</v>
      </c>
      <c r="D1338" s="11" t="str">
        <f>VLOOKUP(C1338,Hoja2!B:C,2,FALSE)</f>
        <v>Limpieza Viaria</v>
      </c>
      <c r="E1338" s="12" t="str">
        <f t="shared" si="60"/>
        <v>1</v>
      </c>
      <c r="F1338" s="12" t="str">
        <f t="shared" si="61"/>
        <v>12</v>
      </c>
      <c r="G1338" s="28" t="s">
        <v>386</v>
      </c>
      <c r="H1338" s="29" t="s">
        <v>387</v>
      </c>
      <c r="I1338" s="30">
        <v>10501</v>
      </c>
      <c r="J1338" s="30">
        <v>0</v>
      </c>
      <c r="K1338" s="30">
        <v>10501</v>
      </c>
      <c r="L1338" s="30">
        <v>10501</v>
      </c>
      <c r="M1338" s="30">
        <v>10501</v>
      </c>
      <c r="N1338" s="30">
        <v>3204.77</v>
      </c>
      <c r="O1338" s="30">
        <v>3204.77</v>
      </c>
    </row>
    <row r="1339" spans="1:15" x14ac:dyDescent="0.25">
      <c r="A1339" s="10" t="str">
        <f>MID(Tabla1[[#This Row],[Org 2]],1,2)</f>
        <v>11</v>
      </c>
      <c r="B1339" s="28" t="s">
        <v>199</v>
      </c>
      <c r="C1339" s="28" t="s">
        <v>48</v>
      </c>
      <c r="D1339" s="11" t="str">
        <f>VLOOKUP(C1339,Hoja2!B:C,2,FALSE)</f>
        <v>Limpieza Viaria</v>
      </c>
      <c r="E1339" s="12" t="str">
        <f t="shared" ref="E1339:E1346" si="62">LEFT(G1339,1)</f>
        <v>1</v>
      </c>
      <c r="F1339" s="12" t="str">
        <f t="shared" ref="F1339:F1346" si="63">LEFT(G1339,2)</f>
        <v>12</v>
      </c>
      <c r="G1339" s="28" t="s">
        <v>388</v>
      </c>
      <c r="H1339" s="29" t="s">
        <v>389</v>
      </c>
      <c r="I1339" s="30">
        <v>37802</v>
      </c>
      <c r="J1339" s="30">
        <v>0</v>
      </c>
      <c r="K1339" s="30">
        <v>37802</v>
      </c>
      <c r="L1339" s="30">
        <v>37802</v>
      </c>
      <c r="M1339" s="30">
        <v>37802</v>
      </c>
      <c r="N1339" s="30">
        <v>11863.8</v>
      </c>
      <c r="O1339" s="30">
        <v>11863.8</v>
      </c>
    </row>
    <row r="1340" spans="1:15" x14ac:dyDescent="0.25">
      <c r="A1340" s="10" t="str">
        <f>MID(Tabla1[[#This Row],[Org 2]],1,2)</f>
        <v>11</v>
      </c>
      <c r="B1340" s="28" t="s">
        <v>199</v>
      </c>
      <c r="C1340" s="28" t="s">
        <v>48</v>
      </c>
      <c r="D1340" s="11" t="str">
        <f>VLOOKUP(C1340,Hoja2!B:C,2,FALSE)</f>
        <v>Limpieza Viaria</v>
      </c>
      <c r="E1340" s="12" t="str">
        <f t="shared" si="62"/>
        <v>1</v>
      </c>
      <c r="F1340" s="12" t="str">
        <f t="shared" si="63"/>
        <v>12</v>
      </c>
      <c r="G1340" s="28" t="s">
        <v>390</v>
      </c>
      <c r="H1340" s="29" t="s">
        <v>391</v>
      </c>
      <c r="I1340" s="30">
        <v>93517</v>
      </c>
      <c r="J1340" s="30">
        <v>0</v>
      </c>
      <c r="K1340" s="30">
        <v>93517</v>
      </c>
      <c r="L1340" s="30">
        <v>93516</v>
      </c>
      <c r="M1340" s="30">
        <v>93516</v>
      </c>
      <c r="N1340" s="30">
        <v>31364.97</v>
      </c>
      <c r="O1340" s="30">
        <v>31364.97</v>
      </c>
    </row>
    <row r="1341" spans="1:15" x14ac:dyDescent="0.25">
      <c r="A1341" s="10" t="str">
        <f>MID(Tabla1[[#This Row],[Org 2]],1,2)</f>
        <v>11</v>
      </c>
      <c r="B1341" s="28" t="s">
        <v>199</v>
      </c>
      <c r="C1341" s="28" t="s">
        <v>48</v>
      </c>
      <c r="D1341" s="11" t="str">
        <f>VLOOKUP(C1341,Hoja2!B:C,2,FALSE)</f>
        <v>Limpieza Viaria</v>
      </c>
      <c r="E1341" s="12" t="str">
        <f t="shared" si="62"/>
        <v>1</v>
      </c>
      <c r="F1341" s="12" t="str">
        <f t="shared" si="63"/>
        <v>12</v>
      </c>
      <c r="G1341" s="28" t="s">
        <v>392</v>
      </c>
      <c r="H1341" s="29" t="s">
        <v>393</v>
      </c>
      <c r="I1341" s="30">
        <v>4255</v>
      </c>
      <c r="J1341" s="30">
        <v>0</v>
      </c>
      <c r="K1341" s="30">
        <v>4255</v>
      </c>
      <c r="L1341" s="30">
        <v>4205.6000000000004</v>
      </c>
      <c r="M1341" s="30">
        <v>4205.6000000000004</v>
      </c>
      <c r="N1341" s="30">
        <v>2721.28</v>
      </c>
      <c r="O1341" s="30">
        <v>2721.28</v>
      </c>
    </row>
    <row r="1342" spans="1:15" x14ac:dyDescent="0.25">
      <c r="A1342" s="10" t="str">
        <f>MID(Tabla1[[#This Row],[Org 2]],1,2)</f>
        <v>11</v>
      </c>
      <c r="B1342" s="28" t="s">
        <v>199</v>
      </c>
      <c r="C1342" s="28" t="s">
        <v>48</v>
      </c>
      <c r="D1342" s="11" t="str">
        <f>VLOOKUP(C1342,Hoja2!B:C,2,FALSE)</f>
        <v>Limpieza Viaria</v>
      </c>
      <c r="E1342" s="12" t="str">
        <f t="shared" si="62"/>
        <v>1</v>
      </c>
      <c r="F1342" s="12" t="str">
        <f t="shared" si="63"/>
        <v>13</v>
      </c>
      <c r="G1342" s="28" t="s">
        <v>430</v>
      </c>
      <c r="H1342" s="29" t="s">
        <v>381</v>
      </c>
      <c r="I1342" s="30">
        <v>4016826</v>
      </c>
      <c r="J1342" s="30">
        <v>0</v>
      </c>
      <c r="K1342" s="30">
        <v>4016826</v>
      </c>
      <c r="L1342" s="30">
        <v>3561645</v>
      </c>
      <c r="M1342" s="30">
        <v>3561645</v>
      </c>
      <c r="N1342" s="30">
        <v>1579113.69</v>
      </c>
      <c r="O1342" s="30">
        <v>1579113.69</v>
      </c>
    </row>
    <row r="1343" spans="1:15" x14ac:dyDescent="0.25">
      <c r="A1343" s="10" t="str">
        <f>MID(Tabla1[[#This Row],[Org 2]],1,2)</f>
        <v>11</v>
      </c>
      <c r="B1343" s="28" t="s">
        <v>199</v>
      </c>
      <c r="C1343" s="28" t="s">
        <v>48</v>
      </c>
      <c r="D1343" s="11" t="str">
        <f>VLOOKUP(C1343,Hoja2!B:C,2,FALSE)</f>
        <v>Limpieza Viaria</v>
      </c>
      <c r="E1343" s="12" t="str">
        <f t="shared" si="62"/>
        <v>1</v>
      </c>
      <c r="F1343" s="12" t="str">
        <f t="shared" si="63"/>
        <v>13</v>
      </c>
      <c r="G1343" s="28" t="s">
        <v>431</v>
      </c>
      <c r="H1343" s="29" t="s">
        <v>432</v>
      </c>
      <c r="I1343" s="30">
        <v>108910</v>
      </c>
      <c r="J1343" s="30">
        <v>0</v>
      </c>
      <c r="K1343" s="30">
        <v>108910</v>
      </c>
      <c r="L1343" s="30">
        <v>91075.12</v>
      </c>
      <c r="M1343" s="30">
        <v>91075.12</v>
      </c>
      <c r="N1343" s="30">
        <v>89892.11</v>
      </c>
      <c r="O1343" s="30">
        <v>89892.11</v>
      </c>
    </row>
    <row r="1344" spans="1:15" x14ac:dyDescent="0.25">
      <c r="A1344" s="10" t="str">
        <f>MID(Tabla1[[#This Row],[Org 2]],1,2)</f>
        <v>11</v>
      </c>
      <c r="B1344" s="28" t="s">
        <v>199</v>
      </c>
      <c r="C1344" s="28" t="s">
        <v>48</v>
      </c>
      <c r="D1344" s="11" t="str">
        <f>VLOOKUP(C1344,Hoja2!B:C,2,FALSE)</f>
        <v>Limpieza Viaria</v>
      </c>
      <c r="E1344" s="12" t="str">
        <f t="shared" si="62"/>
        <v>1</v>
      </c>
      <c r="F1344" s="12" t="str">
        <f t="shared" si="63"/>
        <v>13</v>
      </c>
      <c r="G1344" s="28" t="s">
        <v>433</v>
      </c>
      <c r="H1344" s="29" t="s">
        <v>434</v>
      </c>
      <c r="I1344" s="30">
        <v>4557328</v>
      </c>
      <c r="J1344" s="30">
        <v>0</v>
      </c>
      <c r="K1344" s="30">
        <v>4557328</v>
      </c>
      <c r="L1344" s="30">
        <v>3944395.29</v>
      </c>
      <c r="M1344" s="30">
        <v>3944395.29</v>
      </c>
      <c r="N1344" s="30">
        <v>2259905.15</v>
      </c>
      <c r="O1344" s="30">
        <v>2259905.15</v>
      </c>
    </row>
    <row r="1345" spans="1:15" x14ac:dyDescent="0.25">
      <c r="A1345" s="10" t="str">
        <f>MID(Tabla1[[#This Row],[Org 2]],1,2)</f>
        <v>11</v>
      </c>
      <c r="B1345" s="28" t="s">
        <v>199</v>
      </c>
      <c r="C1345" s="28" t="s">
        <v>48</v>
      </c>
      <c r="D1345" s="11" t="str">
        <f>VLOOKUP(C1345,Hoja2!B:C,2,FALSE)</f>
        <v>Limpieza Viaria</v>
      </c>
      <c r="E1345" s="12" t="str">
        <f t="shared" si="62"/>
        <v>1</v>
      </c>
      <c r="F1345" s="12" t="str">
        <f t="shared" si="63"/>
        <v>13</v>
      </c>
      <c r="G1345" s="28" t="s">
        <v>455</v>
      </c>
      <c r="H1345" s="29" t="s">
        <v>456</v>
      </c>
      <c r="I1345" s="30">
        <v>157830</v>
      </c>
      <c r="J1345" s="30">
        <v>0</v>
      </c>
      <c r="K1345" s="30">
        <v>157830</v>
      </c>
      <c r="L1345" s="30">
        <v>552647</v>
      </c>
      <c r="M1345" s="30">
        <v>552647</v>
      </c>
      <c r="N1345" s="30">
        <v>549159.27</v>
      </c>
      <c r="O1345" s="30">
        <v>549159.27</v>
      </c>
    </row>
    <row r="1346" spans="1:15" x14ac:dyDescent="0.25">
      <c r="A1346" s="10" t="str">
        <f>MID(Tabla1[[#This Row],[Org 2]],1,2)</f>
        <v>11</v>
      </c>
      <c r="B1346" s="28" t="s">
        <v>199</v>
      </c>
      <c r="C1346" s="28" t="s">
        <v>48</v>
      </c>
      <c r="D1346" s="11" t="str">
        <f>VLOOKUP(C1346,Hoja2!B:C,2,FALSE)</f>
        <v>Limpieza Viaria</v>
      </c>
      <c r="E1346" s="12" t="str">
        <f t="shared" si="62"/>
        <v>1</v>
      </c>
      <c r="F1346" s="12" t="str">
        <f t="shared" si="63"/>
        <v>15</v>
      </c>
      <c r="G1346" s="28" t="s">
        <v>589</v>
      </c>
      <c r="H1346" s="29" t="s">
        <v>590</v>
      </c>
      <c r="I1346" s="30">
        <v>107905</v>
      </c>
      <c r="J1346" s="30">
        <v>0</v>
      </c>
      <c r="K1346" s="30">
        <v>107905</v>
      </c>
      <c r="L1346" s="30">
        <v>100000</v>
      </c>
      <c r="M1346" s="30">
        <v>100000</v>
      </c>
      <c r="N1346" s="30">
        <v>41720.089999999997</v>
      </c>
      <c r="O1346" s="30">
        <v>41720.089999999997</v>
      </c>
    </row>
    <row r="1347" spans="1:15" x14ac:dyDescent="0.25">
      <c r="A1347" s="10" t="str">
        <f>MID(Tabla1[[#This Row],[Org 2]],1,2)</f>
        <v>11</v>
      </c>
      <c r="B1347" s="28" t="s">
        <v>199</v>
      </c>
      <c r="C1347" s="28" t="s">
        <v>48</v>
      </c>
      <c r="D1347" s="11" t="str">
        <f>VLOOKUP(C1347,Hoja2!B:C,2,FALSE)</f>
        <v>Limpieza Viaria</v>
      </c>
      <c r="E1347" s="12" t="str">
        <f t="shared" ref="E1347:E1354" si="64">LEFT(G1347,1)</f>
        <v>2</v>
      </c>
      <c r="F1347" s="12" t="str">
        <f t="shared" ref="F1347:F1354" si="65">LEFT(G1347,2)</f>
        <v>20</v>
      </c>
      <c r="G1347" s="28" t="s">
        <v>558</v>
      </c>
      <c r="H1347" s="29" t="s">
        <v>559</v>
      </c>
      <c r="I1347" s="30">
        <v>15000</v>
      </c>
      <c r="J1347" s="30">
        <v>0</v>
      </c>
      <c r="K1347" s="30">
        <v>15000</v>
      </c>
      <c r="L1347" s="30">
        <v>8779.59</v>
      </c>
      <c r="M1347" s="30">
        <v>8779.59</v>
      </c>
      <c r="N1347" s="30">
        <v>4877.55</v>
      </c>
      <c r="O1347" s="30">
        <v>4877.55</v>
      </c>
    </row>
    <row r="1348" spans="1:15" x14ac:dyDescent="0.25">
      <c r="A1348" s="10" t="str">
        <f>MID(Tabla1[[#This Row],[Org 2]],1,2)</f>
        <v>11</v>
      </c>
      <c r="B1348" s="28" t="s">
        <v>199</v>
      </c>
      <c r="C1348" s="28" t="s">
        <v>48</v>
      </c>
      <c r="D1348" s="11" t="str">
        <f>VLOOKUP(C1348,Hoja2!B:C,2,FALSE)</f>
        <v>Limpieza Viaria</v>
      </c>
      <c r="E1348" s="12" t="str">
        <f t="shared" si="64"/>
        <v>2</v>
      </c>
      <c r="F1348" s="12" t="str">
        <f t="shared" si="65"/>
        <v>20</v>
      </c>
      <c r="G1348" s="28" t="s">
        <v>632</v>
      </c>
      <c r="H1348" s="29" t="s">
        <v>633</v>
      </c>
      <c r="I1348" s="30">
        <v>7000</v>
      </c>
      <c r="J1348" s="30">
        <v>0</v>
      </c>
      <c r="K1348" s="30">
        <v>7000</v>
      </c>
      <c r="L1348" s="30">
        <v>0</v>
      </c>
      <c r="M1348" s="30">
        <v>0</v>
      </c>
      <c r="N1348" s="30">
        <v>0</v>
      </c>
      <c r="O1348" s="30">
        <v>0</v>
      </c>
    </row>
    <row r="1349" spans="1:15" x14ac:dyDescent="0.25">
      <c r="A1349" s="10" t="str">
        <f>MID(Tabla1[[#This Row],[Org 2]],1,2)</f>
        <v>11</v>
      </c>
      <c r="B1349" s="28" t="s">
        <v>199</v>
      </c>
      <c r="C1349" s="28" t="s">
        <v>48</v>
      </c>
      <c r="D1349" s="11" t="str">
        <f>VLOOKUP(C1349,Hoja2!B:C,2,FALSE)</f>
        <v>Limpieza Viaria</v>
      </c>
      <c r="E1349" s="12" t="str">
        <f t="shared" si="64"/>
        <v>2</v>
      </c>
      <c r="F1349" s="12" t="str">
        <f t="shared" si="65"/>
        <v>21</v>
      </c>
      <c r="G1349" s="28" t="s">
        <v>499</v>
      </c>
      <c r="H1349" s="29" t="s">
        <v>500</v>
      </c>
      <c r="I1349" s="30">
        <v>12000</v>
      </c>
      <c r="J1349" s="30">
        <v>0</v>
      </c>
      <c r="K1349" s="30">
        <v>12000</v>
      </c>
      <c r="L1349" s="30">
        <v>4025.09</v>
      </c>
      <c r="M1349" s="30">
        <v>3025.09</v>
      </c>
      <c r="N1349" s="30">
        <v>226.27</v>
      </c>
      <c r="O1349" s="30">
        <v>226.27</v>
      </c>
    </row>
    <row r="1350" spans="1:15" x14ac:dyDescent="0.25">
      <c r="A1350" s="10" t="str">
        <f>MID(Tabla1[[#This Row],[Org 2]],1,2)</f>
        <v>11</v>
      </c>
      <c r="B1350" s="28" t="s">
        <v>199</v>
      </c>
      <c r="C1350" s="28" t="s">
        <v>48</v>
      </c>
      <c r="D1350" s="11" t="str">
        <f>VLOOKUP(C1350,Hoja2!B:C,2,FALSE)</f>
        <v>Limpieza Viaria</v>
      </c>
      <c r="E1350" s="12" t="str">
        <f t="shared" si="64"/>
        <v>2</v>
      </c>
      <c r="F1350" s="12" t="str">
        <f t="shared" si="65"/>
        <v>21</v>
      </c>
      <c r="G1350" s="28" t="s">
        <v>422</v>
      </c>
      <c r="H1350" s="29" t="s">
        <v>423</v>
      </c>
      <c r="I1350" s="30">
        <v>8000</v>
      </c>
      <c r="J1350" s="30">
        <v>0</v>
      </c>
      <c r="K1350" s="30">
        <v>8000</v>
      </c>
      <c r="L1350" s="30">
        <v>2127.1999999999998</v>
      </c>
      <c r="M1350" s="30">
        <v>2127.1999999999998</v>
      </c>
      <c r="N1350" s="30">
        <v>1063.5899999999999</v>
      </c>
      <c r="O1350" s="30">
        <v>1063.5899999999999</v>
      </c>
    </row>
    <row r="1351" spans="1:15" x14ac:dyDescent="0.25">
      <c r="A1351" s="10" t="str">
        <f>MID(Tabla1[[#This Row],[Org 2]],1,2)</f>
        <v>11</v>
      </c>
      <c r="B1351" s="28" t="s">
        <v>199</v>
      </c>
      <c r="C1351" s="28" t="s">
        <v>48</v>
      </c>
      <c r="D1351" s="11" t="str">
        <f>VLOOKUP(C1351,Hoja2!B:C,2,FALSE)</f>
        <v>Limpieza Viaria</v>
      </c>
      <c r="E1351" s="12" t="str">
        <f t="shared" si="64"/>
        <v>2</v>
      </c>
      <c r="F1351" s="12" t="str">
        <f t="shared" si="65"/>
        <v>21</v>
      </c>
      <c r="G1351" s="28" t="s">
        <v>437</v>
      </c>
      <c r="H1351" s="29" t="s">
        <v>438</v>
      </c>
      <c r="I1351" s="30">
        <v>150000</v>
      </c>
      <c r="J1351" s="30">
        <v>0</v>
      </c>
      <c r="K1351" s="30">
        <v>150000</v>
      </c>
      <c r="L1351" s="30">
        <v>155500</v>
      </c>
      <c r="M1351" s="30">
        <v>62157.19</v>
      </c>
      <c r="N1351" s="30">
        <v>59158.46</v>
      </c>
      <c r="O1351" s="30">
        <v>53780.959999999999</v>
      </c>
    </row>
    <row r="1352" spans="1:15" x14ac:dyDescent="0.25">
      <c r="A1352" s="10" t="str">
        <f>MID(Tabla1[[#This Row],[Org 2]],1,2)</f>
        <v>11</v>
      </c>
      <c r="B1352" s="28" t="s">
        <v>199</v>
      </c>
      <c r="C1352" s="28" t="s">
        <v>48</v>
      </c>
      <c r="D1352" s="11" t="str">
        <f>VLOOKUP(C1352,Hoja2!B:C,2,FALSE)</f>
        <v>Limpieza Viaria</v>
      </c>
      <c r="E1352" s="12" t="str">
        <f t="shared" si="64"/>
        <v>2</v>
      </c>
      <c r="F1352" s="12" t="str">
        <f t="shared" si="65"/>
        <v>21</v>
      </c>
      <c r="G1352" s="28" t="s">
        <v>845</v>
      </c>
      <c r="H1352" s="29" t="s">
        <v>846</v>
      </c>
      <c r="I1352" s="30">
        <v>10000</v>
      </c>
      <c r="J1352" s="30">
        <v>0</v>
      </c>
      <c r="K1352" s="30">
        <v>10000</v>
      </c>
      <c r="L1352" s="30">
        <v>1731.54</v>
      </c>
      <c r="M1352" s="30">
        <v>1731.54</v>
      </c>
      <c r="N1352" s="30">
        <v>0</v>
      </c>
      <c r="O1352" s="30">
        <v>0</v>
      </c>
    </row>
    <row r="1353" spans="1:15" x14ac:dyDescent="0.25">
      <c r="A1353" s="10" t="str">
        <f>MID(Tabla1[[#This Row],[Org 2]],1,2)</f>
        <v>11</v>
      </c>
      <c r="B1353" s="28" t="s">
        <v>199</v>
      </c>
      <c r="C1353" s="28" t="s">
        <v>48</v>
      </c>
      <c r="D1353" s="11" t="str">
        <f>VLOOKUP(C1353,Hoja2!B:C,2,FALSE)</f>
        <v>Limpieza Viaria</v>
      </c>
      <c r="E1353" s="12" t="str">
        <f t="shared" si="64"/>
        <v>2</v>
      </c>
      <c r="F1353" s="12" t="str">
        <f t="shared" si="65"/>
        <v>22</v>
      </c>
      <c r="G1353" s="28" t="s">
        <v>453</v>
      </c>
      <c r="H1353" s="29" t="s">
        <v>454</v>
      </c>
      <c r="I1353" s="30">
        <v>65000</v>
      </c>
      <c r="J1353" s="30">
        <v>0</v>
      </c>
      <c r="K1353" s="30">
        <v>65000</v>
      </c>
      <c r="L1353" s="30">
        <v>65000</v>
      </c>
      <c r="M1353" s="30">
        <v>65000</v>
      </c>
      <c r="N1353" s="30">
        <v>17893.759999999998</v>
      </c>
      <c r="O1353" s="30">
        <v>17893.759999999998</v>
      </c>
    </row>
    <row r="1354" spans="1:15" x14ac:dyDescent="0.25">
      <c r="A1354" s="10" t="str">
        <f>MID(Tabla1[[#This Row],[Org 2]],1,2)</f>
        <v>11</v>
      </c>
      <c r="B1354" s="28" t="s">
        <v>199</v>
      </c>
      <c r="C1354" s="28" t="s">
        <v>48</v>
      </c>
      <c r="D1354" s="11" t="str">
        <f>VLOOKUP(C1354,Hoja2!B:C,2,FALSE)</f>
        <v>Limpieza Viaria</v>
      </c>
      <c r="E1354" s="12" t="str">
        <f t="shared" si="64"/>
        <v>2</v>
      </c>
      <c r="F1354" s="12" t="str">
        <f t="shared" si="65"/>
        <v>22</v>
      </c>
      <c r="G1354" s="28" t="s">
        <v>439</v>
      </c>
      <c r="H1354" s="29" t="s">
        <v>440</v>
      </c>
      <c r="I1354" s="30">
        <v>220000</v>
      </c>
      <c r="J1354" s="30">
        <v>0</v>
      </c>
      <c r="K1354" s="30">
        <v>220000</v>
      </c>
      <c r="L1354" s="30">
        <v>210744.69</v>
      </c>
      <c r="M1354" s="30">
        <v>210744.69</v>
      </c>
      <c r="N1354" s="30">
        <v>197500.24</v>
      </c>
      <c r="O1354" s="30">
        <v>166525.72</v>
      </c>
    </row>
    <row r="1355" spans="1:15" x14ac:dyDescent="0.25">
      <c r="A1355" s="10" t="str">
        <f>MID(Tabla1[[#This Row],[Org 2]],1,2)</f>
        <v>11</v>
      </c>
      <c r="B1355" s="28" t="s">
        <v>199</v>
      </c>
      <c r="C1355" s="28" t="s">
        <v>48</v>
      </c>
      <c r="D1355" s="11" t="str">
        <f>VLOOKUP(C1355,Hoja2!B:C,2,FALSE)</f>
        <v>Limpieza Viaria</v>
      </c>
      <c r="E1355" s="12" t="str">
        <f t="shared" ref="E1355:E1358" si="66">LEFT(G1355,1)</f>
        <v>2</v>
      </c>
      <c r="F1355" s="12" t="str">
        <f t="shared" ref="F1355:F1358" si="67">LEFT(G1355,2)</f>
        <v>22</v>
      </c>
      <c r="G1355" s="28" t="s">
        <v>441</v>
      </c>
      <c r="H1355" s="29" t="s">
        <v>442</v>
      </c>
      <c r="I1355" s="30">
        <v>270000</v>
      </c>
      <c r="J1355" s="30">
        <v>0</v>
      </c>
      <c r="K1355" s="30">
        <v>270000</v>
      </c>
      <c r="L1355" s="30">
        <v>290447.57</v>
      </c>
      <c r="M1355" s="30">
        <v>94224.73</v>
      </c>
      <c r="N1355" s="30">
        <v>278.45999999999998</v>
      </c>
      <c r="O1355" s="30">
        <v>163.95</v>
      </c>
    </row>
    <row r="1356" spans="1:15" x14ac:dyDescent="0.25">
      <c r="A1356" s="10" t="str">
        <f>MID(Tabla1[[#This Row],[Org 2]],1,2)</f>
        <v>11</v>
      </c>
      <c r="B1356" s="28" t="s">
        <v>199</v>
      </c>
      <c r="C1356" s="28" t="s">
        <v>48</v>
      </c>
      <c r="D1356" s="11" t="str">
        <f>VLOOKUP(C1356,Hoja2!B:C,2,FALSE)</f>
        <v>Limpieza Viaria</v>
      </c>
      <c r="E1356" s="12" t="str">
        <f t="shared" si="66"/>
        <v>2</v>
      </c>
      <c r="F1356" s="12" t="str">
        <f t="shared" si="67"/>
        <v>22</v>
      </c>
      <c r="G1356" s="28" t="s">
        <v>585</v>
      </c>
      <c r="H1356" s="29" t="s">
        <v>586</v>
      </c>
      <c r="I1356" s="30">
        <v>3000</v>
      </c>
      <c r="J1356" s="30">
        <v>0</v>
      </c>
      <c r="K1356" s="30">
        <v>3000</v>
      </c>
      <c r="L1356" s="30">
        <v>3000</v>
      </c>
      <c r="M1356" s="30">
        <v>3000</v>
      </c>
      <c r="N1356" s="30">
        <v>0</v>
      </c>
      <c r="O1356" s="30">
        <v>0</v>
      </c>
    </row>
    <row r="1357" spans="1:15" x14ac:dyDescent="0.25">
      <c r="A1357" s="10" t="str">
        <f>MID(Tabla1[[#This Row],[Org 2]],1,2)</f>
        <v>11</v>
      </c>
      <c r="B1357" s="28" t="s">
        <v>199</v>
      </c>
      <c r="C1357" s="28" t="s">
        <v>48</v>
      </c>
      <c r="D1357" s="11" t="str">
        <f>VLOOKUP(C1357,Hoja2!B:C,2,FALSE)</f>
        <v>Limpieza Viaria</v>
      </c>
      <c r="E1357" s="12" t="str">
        <f t="shared" si="66"/>
        <v>2</v>
      </c>
      <c r="F1357" s="12" t="str">
        <f t="shared" si="67"/>
        <v>22</v>
      </c>
      <c r="G1357" s="28" t="s">
        <v>443</v>
      </c>
      <c r="H1357" s="29" t="s">
        <v>444</v>
      </c>
      <c r="I1357" s="30">
        <v>70000</v>
      </c>
      <c r="J1357" s="30">
        <v>0</v>
      </c>
      <c r="K1357" s="30">
        <v>70000</v>
      </c>
      <c r="L1357" s="30">
        <v>44176.25</v>
      </c>
      <c r="M1357" s="30">
        <v>16407.759999999998</v>
      </c>
      <c r="N1357" s="30">
        <v>11502.98</v>
      </c>
      <c r="O1357" s="30">
        <v>11502.98</v>
      </c>
    </row>
    <row r="1358" spans="1:15" x14ac:dyDescent="0.25">
      <c r="A1358" s="10" t="str">
        <f>MID(Tabla1[[#This Row],[Org 2]],1,2)</f>
        <v>11</v>
      </c>
      <c r="B1358" s="28" t="s">
        <v>199</v>
      </c>
      <c r="C1358" s="28" t="s">
        <v>48</v>
      </c>
      <c r="D1358" s="11" t="str">
        <f>VLOOKUP(C1358,Hoja2!B:C,2,FALSE)</f>
        <v>Limpieza Viaria</v>
      </c>
      <c r="E1358" s="12" t="str">
        <f t="shared" si="66"/>
        <v>2</v>
      </c>
      <c r="F1358" s="12" t="str">
        <f t="shared" si="67"/>
        <v>22</v>
      </c>
      <c r="G1358" s="28" t="s">
        <v>445</v>
      </c>
      <c r="H1358" s="29" t="s">
        <v>446</v>
      </c>
      <c r="I1358" s="30">
        <v>50000</v>
      </c>
      <c r="J1358" s="30">
        <v>0</v>
      </c>
      <c r="K1358" s="30">
        <v>50000</v>
      </c>
      <c r="L1358" s="30">
        <v>42711.99</v>
      </c>
      <c r="M1358" s="30">
        <v>7156.42</v>
      </c>
      <c r="N1358" s="30">
        <v>6890.19</v>
      </c>
      <c r="O1358" s="30">
        <v>6890.19</v>
      </c>
    </row>
    <row r="1359" spans="1:15" x14ac:dyDescent="0.25">
      <c r="A1359" s="10" t="str">
        <f>MID(Tabla1[[#This Row],[Org 2]],1,2)</f>
        <v>11</v>
      </c>
      <c r="B1359" s="28" t="s">
        <v>199</v>
      </c>
      <c r="C1359" s="28" t="s">
        <v>48</v>
      </c>
      <c r="D1359" s="11" t="str">
        <f>VLOOKUP(C1359,Hoja2!B:C,2,FALSE)</f>
        <v>Limpieza Viaria</v>
      </c>
      <c r="E1359" s="12" t="str">
        <f t="shared" ref="E1359:E1376" si="68">LEFT(G1359,1)</f>
        <v>2</v>
      </c>
      <c r="F1359" s="12" t="str">
        <f t="shared" ref="F1359:F1376" si="69">LEFT(G1359,2)</f>
        <v>22</v>
      </c>
      <c r="G1359" s="28" t="s">
        <v>616</v>
      </c>
      <c r="H1359" s="29" t="s">
        <v>617</v>
      </c>
      <c r="I1359" s="30">
        <v>5000</v>
      </c>
      <c r="J1359" s="30">
        <v>0</v>
      </c>
      <c r="K1359" s="30">
        <v>5000</v>
      </c>
      <c r="L1359" s="30">
        <v>0</v>
      </c>
      <c r="M1359" s="30">
        <v>0</v>
      </c>
      <c r="N1359" s="30">
        <v>0</v>
      </c>
      <c r="O1359" s="30">
        <v>0</v>
      </c>
    </row>
    <row r="1360" spans="1:15" x14ac:dyDescent="0.25">
      <c r="A1360" s="10" t="str">
        <f>MID(Tabla1[[#This Row],[Org 2]],1,2)</f>
        <v>11</v>
      </c>
      <c r="B1360" s="28" t="s">
        <v>199</v>
      </c>
      <c r="C1360" s="28" t="s">
        <v>48</v>
      </c>
      <c r="D1360" s="11" t="str">
        <f>VLOOKUP(C1360,Hoja2!B:C,2,FALSE)</f>
        <v>Limpieza Viaria</v>
      </c>
      <c r="E1360" s="12" t="str">
        <f t="shared" si="68"/>
        <v>2</v>
      </c>
      <c r="F1360" s="12" t="str">
        <f t="shared" si="69"/>
        <v>22</v>
      </c>
      <c r="G1360" s="28" t="s">
        <v>503</v>
      </c>
      <c r="H1360" s="29" t="s">
        <v>504</v>
      </c>
      <c r="I1360" s="30">
        <v>220000</v>
      </c>
      <c r="J1360" s="30">
        <v>0</v>
      </c>
      <c r="K1360" s="30">
        <v>220000</v>
      </c>
      <c r="L1360" s="30">
        <v>122001.84</v>
      </c>
      <c r="M1360" s="30">
        <v>122001.84</v>
      </c>
      <c r="N1360" s="30">
        <v>40825.379999999997</v>
      </c>
      <c r="O1360" s="30">
        <v>40825.379999999997</v>
      </c>
    </row>
    <row r="1361" spans="1:15" x14ac:dyDescent="0.25">
      <c r="A1361" s="10" t="str">
        <f>MID(Tabla1[[#This Row],[Org 2]],1,2)</f>
        <v>11</v>
      </c>
      <c r="B1361" s="28" t="s">
        <v>199</v>
      </c>
      <c r="C1361" s="28" t="s">
        <v>48</v>
      </c>
      <c r="D1361" s="11" t="str">
        <f>VLOOKUP(C1361,Hoja2!B:C,2,FALSE)</f>
        <v>Limpieza Viaria</v>
      </c>
      <c r="E1361" s="12" t="str">
        <f t="shared" si="68"/>
        <v>2</v>
      </c>
      <c r="F1361" s="12" t="str">
        <f t="shared" si="69"/>
        <v>22</v>
      </c>
      <c r="G1361" s="28" t="s">
        <v>426</v>
      </c>
      <c r="H1361" s="29" t="s">
        <v>427</v>
      </c>
      <c r="I1361" s="30">
        <v>24000</v>
      </c>
      <c r="J1361" s="30">
        <v>0</v>
      </c>
      <c r="K1361" s="30">
        <v>24000</v>
      </c>
      <c r="L1361" s="30">
        <v>0</v>
      </c>
      <c r="M1361" s="30">
        <v>0</v>
      </c>
      <c r="N1361" s="30">
        <v>0</v>
      </c>
      <c r="O1361" s="30">
        <v>0</v>
      </c>
    </row>
    <row r="1362" spans="1:15" x14ac:dyDescent="0.25">
      <c r="A1362" s="10" t="str">
        <f>MID(Tabla1[[#This Row],[Org 2]],1,2)</f>
        <v>11</v>
      </c>
      <c r="B1362" s="28" t="s">
        <v>199</v>
      </c>
      <c r="C1362" s="28" t="s">
        <v>48</v>
      </c>
      <c r="D1362" s="11" t="str">
        <f>VLOOKUP(C1362,Hoja2!B:C,2,FALSE)</f>
        <v>Limpieza Viaria</v>
      </c>
      <c r="E1362" s="12" t="str">
        <f t="shared" si="68"/>
        <v>6</v>
      </c>
      <c r="F1362" s="12" t="str">
        <f t="shared" si="69"/>
        <v>63</v>
      </c>
      <c r="G1362" s="28" t="s">
        <v>847</v>
      </c>
      <c r="H1362" s="29" t="s">
        <v>506</v>
      </c>
      <c r="I1362" s="30">
        <v>146000</v>
      </c>
      <c r="J1362" s="30">
        <v>186609.29</v>
      </c>
      <c r="K1362" s="30">
        <v>332609.28999999998</v>
      </c>
      <c r="L1362" s="30">
        <v>332407.03000000003</v>
      </c>
      <c r="M1362" s="30">
        <v>332293.28999999998</v>
      </c>
      <c r="N1362" s="30">
        <v>145684</v>
      </c>
      <c r="O1362" s="30">
        <v>145684</v>
      </c>
    </row>
    <row r="1363" spans="1:15" x14ac:dyDescent="0.25">
      <c r="A1363" s="10" t="str">
        <f>MID(Tabla1[[#This Row],[Org 2]],1,2)</f>
        <v>11</v>
      </c>
      <c r="B1363" s="28" t="s">
        <v>199</v>
      </c>
      <c r="C1363" s="28" t="s">
        <v>52</v>
      </c>
      <c r="D1363" s="11" t="str">
        <f>VLOOKUP(C1363,Hoja2!B:C,2,FALSE)</f>
        <v>Protección de la Salubridad Pública</v>
      </c>
      <c r="E1363" s="12" t="str">
        <f t="shared" si="68"/>
        <v>1</v>
      </c>
      <c r="F1363" s="12" t="str">
        <f t="shared" si="69"/>
        <v>12</v>
      </c>
      <c r="G1363" s="28" t="s">
        <v>414</v>
      </c>
      <c r="H1363" s="29" t="s">
        <v>415</v>
      </c>
      <c r="I1363" s="30">
        <v>135124</v>
      </c>
      <c r="J1363" s="30">
        <v>0</v>
      </c>
      <c r="K1363" s="30">
        <v>135124</v>
      </c>
      <c r="L1363" s="30">
        <v>118192</v>
      </c>
      <c r="M1363" s="30">
        <v>118192</v>
      </c>
      <c r="N1363" s="30">
        <v>50630.58</v>
      </c>
      <c r="O1363" s="30">
        <v>50630.58</v>
      </c>
    </row>
    <row r="1364" spans="1:15" x14ac:dyDescent="0.25">
      <c r="A1364" s="10" t="str">
        <f>MID(Tabla1[[#This Row],[Org 2]],1,2)</f>
        <v>11</v>
      </c>
      <c r="B1364" s="28" t="s">
        <v>199</v>
      </c>
      <c r="C1364" s="28" t="s">
        <v>52</v>
      </c>
      <c r="D1364" s="11" t="str">
        <f>VLOOKUP(C1364,Hoja2!B:C,2,FALSE)</f>
        <v>Protección de la Salubridad Pública</v>
      </c>
      <c r="E1364" s="12" t="str">
        <f t="shared" si="68"/>
        <v>1</v>
      </c>
      <c r="F1364" s="12" t="str">
        <f t="shared" si="69"/>
        <v>12</v>
      </c>
      <c r="G1364" s="28" t="s">
        <v>416</v>
      </c>
      <c r="H1364" s="29" t="s">
        <v>417</v>
      </c>
      <c r="I1364" s="30">
        <v>14847</v>
      </c>
      <c r="J1364" s="30">
        <v>0</v>
      </c>
      <c r="K1364" s="30">
        <v>14847</v>
      </c>
      <c r="L1364" s="30">
        <v>14847</v>
      </c>
      <c r="M1364" s="30">
        <v>14847</v>
      </c>
      <c r="N1364" s="30">
        <v>7496.33</v>
      </c>
      <c r="O1364" s="30">
        <v>7496.33</v>
      </c>
    </row>
    <row r="1365" spans="1:15" x14ac:dyDescent="0.25">
      <c r="A1365" s="10" t="str">
        <f>MID(Tabla1[[#This Row],[Org 2]],1,2)</f>
        <v>11</v>
      </c>
      <c r="B1365" s="28" t="s">
        <v>199</v>
      </c>
      <c r="C1365" s="28" t="s">
        <v>52</v>
      </c>
      <c r="D1365" s="11" t="str">
        <f>VLOOKUP(C1365,Hoja2!B:C,2,FALSE)</f>
        <v>Protección de la Salubridad Pública</v>
      </c>
      <c r="E1365" s="12" t="str">
        <f t="shared" si="68"/>
        <v>1</v>
      </c>
      <c r="F1365" s="12" t="str">
        <f t="shared" si="69"/>
        <v>12</v>
      </c>
      <c r="G1365" s="28" t="s">
        <v>384</v>
      </c>
      <c r="H1365" s="29" t="s">
        <v>385</v>
      </c>
      <c r="I1365" s="30">
        <v>34115</v>
      </c>
      <c r="J1365" s="30">
        <v>0</v>
      </c>
      <c r="K1365" s="30">
        <v>34115</v>
      </c>
      <c r="L1365" s="30">
        <v>22743</v>
      </c>
      <c r="M1365" s="30">
        <v>22743</v>
      </c>
      <c r="N1365" s="30">
        <v>7495.85</v>
      </c>
      <c r="O1365" s="30">
        <v>7495.85</v>
      </c>
    </row>
    <row r="1366" spans="1:15" x14ac:dyDescent="0.25">
      <c r="A1366" s="10" t="str">
        <f>MID(Tabla1[[#This Row],[Org 2]],1,2)</f>
        <v>11</v>
      </c>
      <c r="B1366" s="28" t="s">
        <v>199</v>
      </c>
      <c r="C1366" s="28" t="s">
        <v>52</v>
      </c>
      <c r="D1366" s="11" t="str">
        <f>VLOOKUP(C1366,Hoja2!B:C,2,FALSE)</f>
        <v>Protección de la Salubridad Pública</v>
      </c>
      <c r="E1366" s="12" t="str">
        <f t="shared" si="68"/>
        <v>1</v>
      </c>
      <c r="F1366" s="12" t="str">
        <f t="shared" si="69"/>
        <v>12</v>
      </c>
      <c r="G1366" s="28" t="s">
        <v>418</v>
      </c>
      <c r="H1366" s="29" t="s">
        <v>419</v>
      </c>
      <c r="I1366" s="30">
        <v>28916</v>
      </c>
      <c r="J1366" s="30">
        <v>0</v>
      </c>
      <c r="K1366" s="30">
        <v>28916</v>
      </c>
      <c r="L1366" s="30">
        <v>19277</v>
      </c>
      <c r="M1366" s="30">
        <v>19277</v>
      </c>
      <c r="N1366" s="30">
        <v>9547.49</v>
      </c>
      <c r="O1366" s="30">
        <v>9547.49</v>
      </c>
    </row>
    <row r="1367" spans="1:15" x14ac:dyDescent="0.25">
      <c r="A1367" s="10" t="str">
        <f>MID(Tabla1[[#This Row],[Org 2]],1,2)</f>
        <v>11</v>
      </c>
      <c r="B1367" s="28" t="s">
        <v>199</v>
      </c>
      <c r="C1367" s="28" t="s">
        <v>52</v>
      </c>
      <c r="D1367" s="11" t="str">
        <f>VLOOKUP(C1367,Hoja2!B:C,2,FALSE)</f>
        <v>Protección de la Salubridad Pública</v>
      </c>
      <c r="E1367" s="12" t="str">
        <f t="shared" si="68"/>
        <v>1</v>
      </c>
      <c r="F1367" s="12" t="str">
        <f t="shared" si="69"/>
        <v>12</v>
      </c>
      <c r="G1367" s="28" t="s">
        <v>386</v>
      </c>
      <c r="H1367" s="29" t="s">
        <v>387</v>
      </c>
      <c r="I1367" s="30">
        <v>46511</v>
      </c>
      <c r="J1367" s="30">
        <v>0</v>
      </c>
      <c r="K1367" s="30">
        <v>46511</v>
      </c>
      <c r="L1367" s="30">
        <v>46511</v>
      </c>
      <c r="M1367" s="30">
        <v>46511</v>
      </c>
      <c r="N1367" s="30">
        <v>18648.900000000001</v>
      </c>
      <c r="O1367" s="30">
        <v>18648.900000000001</v>
      </c>
    </row>
    <row r="1368" spans="1:15" x14ac:dyDescent="0.25">
      <c r="A1368" s="10" t="str">
        <f>MID(Tabla1[[#This Row],[Org 2]],1,2)</f>
        <v>11</v>
      </c>
      <c r="B1368" s="28" t="s">
        <v>199</v>
      </c>
      <c r="C1368" s="28" t="s">
        <v>52</v>
      </c>
      <c r="D1368" s="11" t="str">
        <f>VLOOKUP(C1368,Hoja2!B:C,2,FALSE)</f>
        <v>Protección de la Salubridad Pública</v>
      </c>
      <c r="E1368" s="12" t="str">
        <f t="shared" si="68"/>
        <v>1</v>
      </c>
      <c r="F1368" s="12" t="str">
        <f t="shared" si="69"/>
        <v>12</v>
      </c>
      <c r="G1368" s="28" t="s">
        <v>388</v>
      </c>
      <c r="H1368" s="29" t="s">
        <v>389</v>
      </c>
      <c r="I1368" s="30">
        <v>118185</v>
      </c>
      <c r="J1368" s="30">
        <v>0</v>
      </c>
      <c r="K1368" s="30">
        <v>118185</v>
      </c>
      <c r="L1368" s="30">
        <v>97956</v>
      </c>
      <c r="M1368" s="30">
        <v>97956</v>
      </c>
      <c r="N1368" s="30">
        <v>39918.160000000003</v>
      </c>
      <c r="O1368" s="30">
        <v>39918.160000000003</v>
      </c>
    </row>
    <row r="1369" spans="1:15" x14ac:dyDescent="0.25">
      <c r="A1369" s="10" t="str">
        <f>MID(Tabla1[[#This Row],[Org 2]],1,2)</f>
        <v>11</v>
      </c>
      <c r="B1369" s="28" t="s">
        <v>199</v>
      </c>
      <c r="C1369" s="28" t="s">
        <v>52</v>
      </c>
      <c r="D1369" s="11" t="str">
        <f>VLOOKUP(C1369,Hoja2!B:C,2,FALSE)</f>
        <v>Protección de la Salubridad Pública</v>
      </c>
      <c r="E1369" s="12" t="str">
        <f t="shared" si="68"/>
        <v>1</v>
      </c>
      <c r="F1369" s="12" t="str">
        <f t="shared" si="69"/>
        <v>12</v>
      </c>
      <c r="G1369" s="28" t="s">
        <v>390</v>
      </c>
      <c r="H1369" s="29" t="s">
        <v>391</v>
      </c>
      <c r="I1369" s="30">
        <v>296447</v>
      </c>
      <c r="J1369" s="30">
        <v>0</v>
      </c>
      <c r="K1369" s="30">
        <v>296447</v>
      </c>
      <c r="L1369" s="30">
        <v>247978</v>
      </c>
      <c r="M1369" s="30">
        <v>247978</v>
      </c>
      <c r="N1369" s="30">
        <v>118579.46</v>
      </c>
      <c r="O1369" s="30">
        <v>118579.46</v>
      </c>
    </row>
    <row r="1370" spans="1:15" x14ac:dyDescent="0.25">
      <c r="A1370" s="10" t="str">
        <f>MID(Tabla1[[#This Row],[Org 2]],1,2)</f>
        <v>11</v>
      </c>
      <c r="B1370" s="28" t="s">
        <v>199</v>
      </c>
      <c r="C1370" s="28" t="s">
        <v>52</v>
      </c>
      <c r="D1370" s="11" t="str">
        <f>VLOOKUP(C1370,Hoja2!B:C,2,FALSE)</f>
        <v>Protección de la Salubridad Pública</v>
      </c>
      <c r="E1370" s="12" t="str">
        <f t="shared" si="68"/>
        <v>1</v>
      </c>
      <c r="F1370" s="12" t="str">
        <f t="shared" si="69"/>
        <v>12</v>
      </c>
      <c r="G1370" s="28" t="s">
        <v>392</v>
      </c>
      <c r="H1370" s="29" t="s">
        <v>393</v>
      </c>
      <c r="I1370" s="30">
        <v>23445</v>
      </c>
      <c r="J1370" s="30">
        <v>0</v>
      </c>
      <c r="K1370" s="30">
        <v>23445</v>
      </c>
      <c r="L1370" s="30">
        <v>24537.08</v>
      </c>
      <c r="M1370" s="30">
        <v>24537.08</v>
      </c>
      <c r="N1370" s="30">
        <v>11150.63</v>
      </c>
      <c r="O1370" s="30">
        <v>11150.63</v>
      </c>
    </row>
    <row r="1371" spans="1:15" x14ac:dyDescent="0.25">
      <c r="A1371" s="10" t="str">
        <f>MID(Tabla1[[#This Row],[Org 2]],1,2)</f>
        <v>11</v>
      </c>
      <c r="B1371" s="28" t="s">
        <v>199</v>
      </c>
      <c r="C1371" s="28" t="s">
        <v>52</v>
      </c>
      <c r="D1371" s="11" t="str">
        <f>VLOOKUP(C1371,Hoja2!B:C,2,FALSE)</f>
        <v>Protección de la Salubridad Pública</v>
      </c>
      <c r="E1371" s="12" t="str">
        <f t="shared" si="68"/>
        <v>1</v>
      </c>
      <c r="F1371" s="12" t="str">
        <f t="shared" si="69"/>
        <v>13</v>
      </c>
      <c r="G1371" s="28" t="s">
        <v>430</v>
      </c>
      <c r="H1371" s="29" t="s">
        <v>381</v>
      </c>
      <c r="I1371" s="30">
        <v>280452</v>
      </c>
      <c r="J1371" s="30">
        <v>0</v>
      </c>
      <c r="K1371" s="30">
        <v>280452</v>
      </c>
      <c r="L1371" s="30">
        <v>269109</v>
      </c>
      <c r="M1371" s="30">
        <v>269109</v>
      </c>
      <c r="N1371" s="30">
        <v>139225.01</v>
      </c>
      <c r="O1371" s="30">
        <v>139225.01</v>
      </c>
    </row>
    <row r="1372" spans="1:15" x14ac:dyDescent="0.25">
      <c r="A1372" s="10" t="str">
        <f>MID(Tabla1[[#This Row],[Org 2]],1,2)</f>
        <v>11</v>
      </c>
      <c r="B1372" s="28" t="s">
        <v>199</v>
      </c>
      <c r="C1372" s="28" t="s">
        <v>52</v>
      </c>
      <c r="D1372" s="11" t="str">
        <f>VLOOKUP(C1372,Hoja2!B:C,2,FALSE)</f>
        <v>Protección de la Salubridad Pública</v>
      </c>
      <c r="E1372" s="12" t="str">
        <f t="shared" si="68"/>
        <v>1</v>
      </c>
      <c r="F1372" s="12" t="str">
        <f t="shared" si="69"/>
        <v>13</v>
      </c>
      <c r="G1372" s="28" t="s">
        <v>431</v>
      </c>
      <c r="H1372" s="29" t="s">
        <v>432</v>
      </c>
      <c r="I1372" s="30">
        <v>3000</v>
      </c>
      <c r="J1372" s="30">
        <v>0</v>
      </c>
      <c r="K1372" s="30">
        <v>3000</v>
      </c>
      <c r="L1372" s="30">
        <v>2322.8200000000002</v>
      </c>
      <c r="M1372" s="30">
        <v>2322.8200000000002</v>
      </c>
      <c r="N1372" s="30">
        <v>1347.3</v>
      </c>
      <c r="O1372" s="30">
        <v>1347.3</v>
      </c>
    </row>
    <row r="1373" spans="1:15" x14ac:dyDescent="0.25">
      <c r="A1373" s="10" t="str">
        <f>MID(Tabla1[[#This Row],[Org 2]],1,2)</f>
        <v>11</v>
      </c>
      <c r="B1373" s="28" t="s">
        <v>199</v>
      </c>
      <c r="C1373" s="28" t="s">
        <v>52</v>
      </c>
      <c r="D1373" s="11" t="str">
        <f>VLOOKUP(C1373,Hoja2!B:C,2,FALSE)</f>
        <v>Protección de la Salubridad Pública</v>
      </c>
      <c r="E1373" s="12" t="str">
        <f t="shared" si="68"/>
        <v>1</v>
      </c>
      <c r="F1373" s="12" t="str">
        <f t="shared" si="69"/>
        <v>13</v>
      </c>
      <c r="G1373" s="28" t="s">
        <v>433</v>
      </c>
      <c r="H1373" s="29" t="s">
        <v>434</v>
      </c>
      <c r="I1373" s="30">
        <v>283046</v>
      </c>
      <c r="J1373" s="30">
        <v>0</v>
      </c>
      <c r="K1373" s="30">
        <v>283046</v>
      </c>
      <c r="L1373" s="30">
        <v>268330</v>
      </c>
      <c r="M1373" s="30">
        <v>268330</v>
      </c>
      <c r="N1373" s="30">
        <v>154004.01</v>
      </c>
      <c r="O1373" s="30">
        <v>154004.01</v>
      </c>
    </row>
    <row r="1374" spans="1:15" x14ac:dyDescent="0.25">
      <c r="A1374" s="10" t="str">
        <f>MID(Tabla1[[#This Row],[Org 2]],1,2)</f>
        <v>11</v>
      </c>
      <c r="B1374" s="28" t="s">
        <v>199</v>
      </c>
      <c r="C1374" s="28" t="s">
        <v>52</v>
      </c>
      <c r="D1374" s="11" t="str">
        <f>VLOOKUP(C1374,Hoja2!B:C,2,FALSE)</f>
        <v>Protección de la Salubridad Pública</v>
      </c>
      <c r="E1374" s="12" t="str">
        <f t="shared" si="68"/>
        <v>1</v>
      </c>
      <c r="F1374" s="12" t="str">
        <f t="shared" si="69"/>
        <v>13</v>
      </c>
      <c r="G1374" s="28" t="s">
        <v>455</v>
      </c>
      <c r="H1374" s="29" t="s">
        <v>456</v>
      </c>
      <c r="I1374" s="30">
        <v>37985</v>
      </c>
      <c r="J1374" s="30">
        <v>0</v>
      </c>
      <c r="K1374" s="30">
        <v>37985</v>
      </c>
      <c r="L1374" s="30">
        <v>16840</v>
      </c>
      <c r="M1374" s="30">
        <v>16840</v>
      </c>
      <c r="N1374" s="30">
        <v>43.05</v>
      </c>
      <c r="O1374" s="30">
        <v>43.05</v>
      </c>
    </row>
    <row r="1375" spans="1:15" x14ac:dyDescent="0.25">
      <c r="A1375" s="10" t="str">
        <f>MID(Tabla1[[#This Row],[Org 2]],1,2)</f>
        <v>11</v>
      </c>
      <c r="B1375" s="28" t="s">
        <v>199</v>
      </c>
      <c r="C1375" s="28" t="s">
        <v>52</v>
      </c>
      <c r="D1375" s="11" t="str">
        <f>VLOOKUP(C1375,Hoja2!B:C,2,FALSE)</f>
        <v>Protección de la Salubridad Pública</v>
      </c>
      <c r="E1375" s="12" t="str">
        <f t="shared" si="68"/>
        <v>1</v>
      </c>
      <c r="F1375" s="12" t="str">
        <f t="shared" si="69"/>
        <v>15</v>
      </c>
      <c r="G1375" s="28" t="s">
        <v>435</v>
      </c>
      <c r="H1375" s="29" t="s">
        <v>436</v>
      </c>
      <c r="I1375" s="30">
        <v>5000</v>
      </c>
      <c r="J1375" s="30">
        <v>0</v>
      </c>
      <c r="K1375" s="30">
        <v>5000</v>
      </c>
      <c r="L1375" s="30">
        <v>1680.95</v>
      </c>
      <c r="M1375" s="30">
        <v>1680.95</v>
      </c>
      <c r="N1375" s="30">
        <v>688.87</v>
      </c>
      <c r="O1375" s="30">
        <v>688.87</v>
      </c>
    </row>
    <row r="1376" spans="1:15" x14ac:dyDescent="0.25">
      <c r="A1376" s="10" t="str">
        <f>MID(Tabla1[[#This Row],[Org 2]],1,2)</f>
        <v>11</v>
      </c>
      <c r="B1376" s="28" t="s">
        <v>199</v>
      </c>
      <c r="C1376" s="28" t="s">
        <v>52</v>
      </c>
      <c r="D1376" s="11" t="str">
        <f>VLOOKUP(C1376,Hoja2!B:C,2,FALSE)</f>
        <v>Protección de la Salubridad Pública</v>
      </c>
      <c r="E1376" s="12" t="str">
        <f t="shared" si="68"/>
        <v>2</v>
      </c>
      <c r="F1376" s="12" t="str">
        <f t="shared" si="69"/>
        <v>20</v>
      </c>
      <c r="G1376" s="28" t="s">
        <v>420</v>
      </c>
      <c r="H1376" s="29" t="s">
        <v>421</v>
      </c>
      <c r="I1376" s="30">
        <v>9500</v>
      </c>
      <c r="J1376" s="30">
        <v>0</v>
      </c>
      <c r="K1376" s="30">
        <v>9500</v>
      </c>
      <c r="L1376" s="30">
        <v>8009.92</v>
      </c>
      <c r="M1376" s="30">
        <v>8009.92</v>
      </c>
      <c r="N1376" s="30">
        <v>1860.23</v>
      </c>
      <c r="O1376" s="30">
        <v>1860.23</v>
      </c>
    </row>
    <row r="1377" spans="1:15" x14ac:dyDescent="0.25">
      <c r="A1377" s="10" t="str">
        <f>MID(Tabla1[[#This Row],[Org 2]],1,2)</f>
        <v>11</v>
      </c>
      <c r="B1377" s="28" t="s">
        <v>199</v>
      </c>
      <c r="C1377" s="28" t="s">
        <v>52</v>
      </c>
      <c r="D1377" s="11" t="str">
        <f>VLOOKUP(C1377,Hoja2!B:C,2,FALSE)</f>
        <v>Protección de la Salubridad Pública</v>
      </c>
      <c r="E1377" s="12" t="str">
        <f t="shared" ref="E1377:E1412" si="70">LEFT(G1377,1)</f>
        <v>2</v>
      </c>
      <c r="F1377" s="12" t="str">
        <f t="shared" ref="F1377:F1412" si="71">LEFT(G1377,2)</f>
        <v>21</v>
      </c>
      <c r="G1377" s="28" t="s">
        <v>499</v>
      </c>
      <c r="H1377" s="29" t="s">
        <v>500</v>
      </c>
      <c r="I1377" s="30">
        <v>1000</v>
      </c>
      <c r="J1377" s="30">
        <v>0</v>
      </c>
      <c r="K1377" s="30">
        <v>1000</v>
      </c>
      <c r="L1377" s="30">
        <v>0</v>
      </c>
      <c r="M1377" s="30">
        <v>0</v>
      </c>
      <c r="N1377" s="30">
        <v>0</v>
      </c>
      <c r="O1377" s="30">
        <v>0</v>
      </c>
    </row>
    <row r="1378" spans="1:15" x14ac:dyDescent="0.25">
      <c r="A1378" s="10" t="str">
        <f>MID(Tabla1[[#This Row],[Org 2]],1,2)</f>
        <v>11</v>
      </c>
      <c r="B1378" s="28" t="s">
        <v>199</v>
      </c>
      <c r="C1378" s="28" t="s">
        <v>52</v>
      </c>
      <c r="D1378" s="11" t="str">
        <f>VLOOKUP(C1378,Hoja2!B:C,2,FALSE)</f>
        <v>Protección de la Salubridad Pública</v>
      </c>
      <c r="E1378" s="12" t="str">
        <f t="shared" si="70"/>
        <v>2</v>
      </c>
      <c r="F1378" s="12" t="str">
        <f t="shared" si="71"/>
        <v>21</v>
      </c>
      <c r="G1378" s="28" t="s">
        <v>422</v>
      </c>
      <c r="H1378" s="29" t="s">
        <v>423</v>
      </c>
      <c r="I1378" s="30">
        <v>8000</v>
      </c>
      <c r="J1378" s="30">
        <v>1000</v>
      </c>
      <c r="K1378" s="30">
        <v>9000</v>
      </c>
      <c r="L1378" s="30">
        <v>7712.65</v>
      </c>
      <c r="M1378" s="30">
        <v>7712.65</v>
      </c>
      <c r="N1378" s="30">
        <v>5228.17</v>
      </c>
      <c r="O1378" s="30">
        <v>5228.17</v>
      </c>
    </row>
    <row r="1379" spans="1:15" x14ac:dyDescent="0.25">
      <c r="A1379" s="10" t="str">
        <f>MID(Tabla1[[#This Row],[Org 2]],1,2)</f>
        <v>11</v>
      </c>
      <c r="B1379" s="28" t="s">
        <v>199</v>
      </c>
      <c r="C1379" s="28" t="s">
        <v>52</v>
      </c>
      <c r="D1379" s="11" t="str">
        <f>VLOOKUP(C1379,Hoja2!B:C,2,FALSE)</f>
        <v>Protección de la Salubridad Pública</v>
      </c>
      <c r="E1379" s="12" t="str">
        <f t="shared" si="70"/>
        <v>2</v>
      </c>
      <c r="F1379" s="12" t="str">
        <f t="shared" si="71"/>
        <v>21</v>
      </c>
      <c r="G1379" s="28" t="s">
        <v>437</v>
      </c>
      <c r="H1379" s="29" t="s">
        <v>438</v>
      </c>
      <c r="I1379" s="30">
        <v>5000</v>
      </c>
      <c r="J1379" s="30">
        <v>0</v>
      </c>
      <c r="K1379" s="30">
        <v>5000</v>
      </c>
      <c r="L1379" s="30">
        <v>4000</v>
      </c>
      <c r="M1379" s="30">
        <v>1706.7</v>
      </c>
      <c r="N1379" s="30">
        <v>1706.7</v>
      </c>
      <c r="O1379" s="30">
        <v>1706.7</v>
      </c>
    </row>
    <row r="1380" spans="1:15" x14ac:dyDescent="0.25">
      <c r="A1380" s="10" t="str">
        <f>MID(Tabla1[[#This Row],[Org 2]],1,2)</f>
        <v>11</v>
      </c>
      <c r="B1380" s="28" t="s">
        <v>199</v>
      </c>
      <c r="C1380" s="28" t="s">
        <v>52</v>
      </c>
      <c r="D1380" s="11" t="str">
        <f>VLOOKUP(C1380,Hoja2!B:C,2,FALSE)</f>
        <v>Protección de la Salubridad Pública</v>
      </c>
      <c r="E1380" s="12" t="str">
        <f t="shared" si="70"/>
        <v>2</v>
      </c>
      <c r="F1380" s="12" t="str">
        <f t="shared" si="71"/>
        <v>22</v>
      </c>
      <c r="G1380" s="28" t="s">
        <v>453</v>
      </c>
      <c r="H1380" s="29" t="s">
        <v>454</v>
      </c>
      <c r="I1380" s="30">
        <v>6000</v>
      </c>
      <c r="J1380" s="30">
        <v>0</v>
      </c>
      <c r="K1380" s="30">
        <v>6000</v>
      </c>
      <c r="L1380" s="30">
        <v>6000</v>
      </c>
      <c r="M1380" s="30">
        <v>6000</v>
      </c>
      <c r="N1380" s="30">
        <v>2472.06</v>
      </c>
      <c r="O1380" s="30">
        <v>2472.06</v>
      </c>
    </row>
    <row r="1381" spans="1:15" x14ac:dyDescent="0.25">
      <c r="A1381" s="10" t="str">
        <f>MID(Tabla1[[#This Row],[Org 2]],1,2)</f>
        <v>11</v>
      </c>
      <c r="B1381" s="28" t="s">
        <v>199</v>
      </c>
      <c r="C1381" s="28" t="s">
        <v>52</v>
      </c>
      <c r="D1381" s="11" t="str">
        <f>VLOOKUP(C1381,Hoja2!B:C,2,FALSE)</f>
        <v>Protección de la Salubridad Pública</v>
      </c>
      <c r="E1381" s="12" t="str">
        <f t="shared" si="70"/>
        <v>2</v>
      </c>
      <c r="F1381" s="12" t="str">
        <f t="shared" si="71"/>
        <v>22</v>
      </c>
      <c r="G1381" s="28" t="s">
        <v>501</v>
      </c>
      <c r="H1381" s="29" t="s">
        <v>502</v>
      </c>
      <c r="I1381" s="30">
        <v>550</v>
      </c>
      <c r="J1381" s="30">
        <v>0</v>
      </c>
      <c r="K1381" s="30">
        <v>550</v>
      </c>
      <c r="L1381" s="30">
        <v>0</v>
      </c>
      <c r="M1381" s="30">
        <v>0</v>
      </c>
      <c r="N1381" s="30">
        <v>0</v>
      </c>
      <c r="O1381" s="30">
        <v>0</v>
      </c>
    </row>
    <row r="1382" spans="1:15" x14ac:dyDescent="0.25">
      <c r="A1382" s="10" t="str">
        <f>MID(Tabla1[[#This Row],[Org 2]],1,2)</f>
        <v>11</v>
      </c>
      <c r="B1382" s="28" t="s">
        <v>199</v>
      </c>
      <c r="C1382" s="28" t="s">
        <v>52</v>
      </c>
      <c r="D1382" s="11" t="str">
        <f>VLOOKUP(C1382,Hoja2!B:C,2,FALSE)</f>
        <v>Protección de la Salubridad Pública</v>
      </c>
      <c r="E1382" s="12" t="str">
        <f t="shared" si="70"/>
        <v>2</v>
      </c>
      <c r="F1382" s="12" t="str">
        <f t="shared" si="71"/>
        <v>22</v>
      </c>
      <c r="G1382" s="28" t="s">
        <v>439</v>
      </c>
      <c r="H1382" s="29" t="s">
        <v>440</v>
      </c>
      <c r="I1382" s="30">
        <v>8000</v>
      </c>
      <c r="J1382" s="30">
        <v>0</v>
      </c>
      <c r="K1382" s="30">
        <v>8000</v>
      </c>
      <c r="L1382" s="30">
        <v>10990</v>
      </c>
      <c r="M1382" s="30">
        <v>10990</v>
      </c>
      <c r="N1382" s="30">
        <v>4894.2700000000004</v>
      </c>
      <c r="O1382" s="30">
        <v>4841.67</v>
      </c>
    </row>
    <row r="1383" spans="1:15" x14ac:dyDescent="0.25">
      <c r="A1383" s="10" t="str">
        <f>MID(Tabla1[[#This Row],[Org 2]],1,2)</f>
        <v>11</v>
      </c>
      <c r="B1383" s="28" t="s">
        <v>199</v>
      </c>
      <c r="C1383" s="28" t="s">
        <v>52</v>
      </c>
      <c r="D1383" s="11" t="str">
        <f>VLOOKUP(C1383,Hoja2!B:C,2,FALSE)</f>
        <v>Protección de la Salubridad Pública</v>
      </c>
      <c r="E1383" s="12" t="str">
        <f t="shared" si="70"/>
        <v>2</v>
      </c>
      <c r="F1383" s="12" t="str">
        <f t="shared" si="71"/>
        <v>22</v>
      </c>
      <c r="G1383" s="28" t="s">
        <v>441</v>
      </c>
      <c r="H1383" s="29" t="s">
        <v>442</v>
      </c>
      <c r="I1383" s="30">
        <v>8500</v>
      </c>
      <c r="J1383" s="30">
        <v>8500</v>
      </c>
      <c r="K1383" s="30">
        <v>17000</v>
      </c>
      <c r="L1383" s="30">
        <v>0</v>
      </c>
      <c r="M1383" s="30">
        <v>0</v>
      </c>
      <c r="N1383" s="30">
        <v>0</v>
      </c>
      <c r="O1383" s="30">
        <v>0</v>
      </c>
    </row>
    <row r="1384" spans="1:15" x14ac:dyDescent="0.25">
      <c r="A1384" s="10" t="str">
        <f>MID(Tabla1[[#This Row],[Org 2]],1,2)</f>
        <v>11</v>
      </c>
      <c r="B1384" s="28" t="s">
        <v>199</v>
      </c>
      <c r="C1384" s="28" t="s">
        <v>52</v>
      </c>
      <c r="D1384" s="11" t="str">
        <f>VLOOKUP(C1384,Hoja2!B:C,2,FALSE)</f>
        <v>Protección de la Salubridad Pública</v>
      </c>
      <c r="E1384" s="12" t="str">
        <f t="shared" si="70"/>
        <v>2</v>
      </c>
      <c r="F1384" s="12" t="str">
        <f t="shared" si="71"/>
        <v>22</v>
      </c>
      <c r="G1384" s="28" t="s">
        <v>585</v>
      </c>
      <c r="H1384" s="29" t="s">
        <v>586</v>
      </c>
      <c r="I1384" s="30">
        <v>38000</v>
      </c>
      <c r="J1384" s="30">
        <v>12000</v>
      </c>
      <c r="K1384" s="30">
        <v>50000</v>
      </c>
      <c r="L1384" s="30">
        <v>40789.42</v>
      </c>
      <c r="M1384" s="30">
        <v>40789.42</v>
      </c>
      <c r="N1384" s="30">
        <v>19305.060000000001</v>
      </c>
      <c r="O1384" s="30">
        <v>19305.060000000001</v>
      </c>
    </row>
    <row r="1385" spans="1:15" x14ac:dyDescent="0.25">
      <c r="A1385" s="10" t="str">
        <f>MID(Tabla1[[#This Row],[Org 2]],1,2)</f>
        <v>11</v>
      </c>
      <c r="B1385" s="28" t="s">
        <v>199</v>
      </c>
      <c r="C1385" s="28" t="s">
        <v>52</v>
      </c>
      <c r="D1385" s="11" t="str">
        <f>VLOOKUP(C1385,Hoja2!B:C,2,FALSE)</f>
        <v>Protección de la Salubridad Pública</v>
      </c>
      <c r="E1385" s="12" t="str">
        <f t="shared" si="70"/>
        <v>2</v>
      </c>
      <c r="F1385" s="12" t="str">
        <f t="shared" si="71"/>
        <v>22</v>
      </c>
      <c r="G1385" s="28" t="s">
        <v>443</v>
      </c>
      <c r="H1385" s="29" t="s">
        <v>444</v>
      </c>
      <c r="I1385" s="30">
        <v>500</v>
      </c>
      <c r="J1385" s="30">
        <v>1900</v>
      </c>
      <c r="K1385" s="30">
        <v>2400</v>
      </c>
      <c r="L1385" s="30">
        <v>0</v>
      </c>
      <c r="M1385" s="30">
        <v>0</v>
      </c>
      <c r="N1385" s="30">
        <v>0</v>
      </c>
      <c r="O1385" s="30">
        <v>0</v>
      </c>
    </row>
    <row r="1386" spans="1:15" x14ac:dyDescent="0.25">
      <c r="A1386" s="10" t="str">
        <f>MID(Tabla1[[#This Row],[Org 2]],1,2)</f>
        <v>11</v>
      </c>
      <c r="B1386" s="28" t="s">
        <v>199</v>
      </c>
      <c r="C1386" s="28" t="s">
        <v>52</v>
      </c>
      <c r="D1386" s="11" t="str">
        <f>VLOOKUP(C1386,Hoja2!B:C,2,FALSE)</f>
        <v>Protección de la Salubridad Pública</v>
      </c>
      <c r="E1386" s="12" t="str">
        <f t="shared" si="70"/>
        <v>2</v>
      </c>
      <c r="F1386" s="12" t="str">
        <f t="shared" si="71"/>
        <v>22</v>
      </c>
      <c r="G1386" s="28" t="s">
        <v>720</v>
      </c>
      <c r="H1386" s="29" t="s">
        <v>721</v>
      </c>
      <c r="I1386" s="30">
        <v>17000</v>
      </c>
      <c r="J1386" s="30">
        <v>0</v>
      </c>
      <c r="K1386" s="30">
        <v>17000</v>
      </c>
      <c r="L1386" s="30">
        <v>28648.11</v>
      </c>
      <c r="M1386" s="30">
        <v>28648.11</v>
      </c>
      <c r="N1386" s="30">
        <v>16824.830000000002</v>
      </c>
      <c r="O1386" s="30">
        <v>16824.830000000002</v>
      </c>
    </row>
    <row r="1387" spans="1:15" x14ac:dyDescent="0.25">
      <c r="A1387" s="10" t="str">
        <f>MID(Tabla1[[#This Row],[Org 2]],1,2)</f>
        <v>11</v>
      </c>
      <c r="B1387" s="28" t="s">
        <v>199</v>
      </c>
      <c r="C1387" s="28" t="s">
        <v>52</v>
      </c>
      <c r="D1387" s="11" t="str">
        <f>VLOOKUP(C1387,Hoja2!B:C,2,FALSE)</f>
        <v>Protección de la Salubridad Pública</v>
      </c>
      <c r="E1387" s="12" t="str">
        <f t="shared" si="70"/>
        <v>2</v>
      </c>
      <c r="F1387" s="12" t="str">
        <f t="shared" si="71"/>
        <v>22</v>
      </c>
      <c r="G1387" s="28" t="s">
        <v>445</v>
      </c>
      <c r="H1387" s="29" t="s">
        <v>446</v>
      </c>
      <c r="I1387" s="30">
        <v>17000</v>
      </c>
      <c r="J1387" s="30">
        <v>2900</v>
      </c>
      <c r="K1387" s="30">
        <v>19900</v>
      </c>
      <c r="L1387" s="30">
        <v>13405.27</v>
      </c>
      <c r="M1387" s="30">
        <v>6170.28</v>
      </c>
      <c r="N1387" s="30">
        <v>3418.17</v>
      </c>
      <c r="O1387" s="30">
        <v>2967.7</v>
      </c>
    </row>
    <row r="1388" spans="1:15" x14ac:dyDescent="0.25">
      <c r="A1388" s="10" t="str">
        <f>MID(Tabla1[[#This Row],[Org 2]],1,2)</f>
        <v>11</v>
      </c>
      <c r="B1388" s="28" t="s">
        <v>199</v>
      </c>
      <c r="C1388" s="28" t="s">
        <v>52</v>
      </c>
      <c r="D1388" s="11" t="str">
        <f>VLOOKUP(C1388,Hoja2!B:C,2,FALSE)</f>
        <v>Protección de la Salubridad Pública</v>
      </c>
      <c r="E1388" s="12" t="str">
        <f t="shared" si="70"/>
        <v>2</v>
      </c>
      <c r="F1388" s="12" t="str">
        <f t="shared" si="71"/>
        <v>22</v>
      </c>
      <c r="G1388" s="28" t="s">
        <v>469</v>
      </c>
      <c r="H1388" s="29" t="s">
        <v>470</v>
      </c>
      <c r="I1388" s="30">
        <v>500</v>
      </c>
      <c r="J1388" s="30">
        <v>0</v>
      </c>
      <c r="K1388" s="30">
        <v>500</v>
      </c>
      <c r="L1388" s="30">
        <v>500</v>
      </c>
      <c r="M1388" s="30">
        <v>500</v>
      </c>
      <c r="N1388" s="30">
        <v>212.8</v>
      </c>
      <c r="O1388" s="30">
        <v>212.8</v>
      </c>
    </row>
    <row r="1389" spans="1:15" x14ac:dyDescent="0.25">
      <c r="A1389" s="10" t="str">
        <f>MID(Tabla1[[#This Row],[Org 2]],1,2)</f>
        <v>11</v>
      </c>
      <c r="B1389" s="28" t="s">
        <v>199</v>
      </c>
      <c r="C1389" s="28" t="s">
        <v>52</v>
      </c>
      <c r="D1389" s="11" t="str">
        <f>VLOOKUP(C1389,Hoja2!B:C,2,FALSE)</f>
        <v>Protección de la Salubridad Pública</v>
      </c>
      <c r="E1389" s="12" t="str">
        <f t="shared" si="70"/>
        <v>2</v>
      </c>
      <c r="F1389" s="12" t="str">
        <f t="shared" si="71"/>
        <v>22</v>
      </c>
      <c r="G1389" s="28" t="s">
        <v>447</v>
      </c>
      <c r="H1389" s="29" t="s">
        <v>448</v>
      </c>
      <c r="I1389" s="30">
        <v>7500</v>
      </c>
      <c r="J1389" s="30">
        <v>7500</v>
      </c>
      <c r="K1389" s="30">
        <v>15000</v>
      </c>
      <c r="L1389" s="30">
        <v>0</v>
      </c>
      <c r="M1389" s="30">
        <v>0</v>
      </c>
      <c r="N1389" s="30">
        <v>0</v>
      </c>
      <c r="O1389" s="30">
        <v>0</v>
      </c>
    </row>
    <row r="1390" spans="1:15" x14ac:dyDescent="0.25">
      <c r="A1390" s="10" t="str">
        <f>MID(Tabla1[[#This Row],[Org 2]],1,2)</f>
        <v>11</v>
      </c>
      <c r="B1390" s="28" t="s">
        <v>199</v>
      </c>
      <c r="C1390" s="28" t="s">
        <v>52</v>
      </c>
      <c r="D1390" s="11" t="str">
        <f>VLOOKUP(C1390,Hoja2!B:C,2,FALSE)</f>
        <v>Protección de la Salubridad Pública</v>
      </c>
      <c r="E1390" s="12" t="str">
        <f t="shared" si="70"/>
        <v>2</v>
      </c>
      <c r="F1390" s="12" t="str">
        <f t="shared" si="71"/>
        <v>22</v>
      </c>
      <c r="G1390" s="28" t="s">
        <v>449</v>
      </c>
      <c r="H1390" s="29" t="s">
        <v>450</v>
      </c>
      <c r="I1390" s="30">
        <v>7500</v>
      </c>
      <c r="J1390" s="30">
        <v>0</v>
      </c>
      <c r="K1390" s="30">
        <v>7500</v>
      </c>
      <c r="L1390" s="30">
        <v>9730.41</v>
      </c>
      <c r="M1390" s="30">
        <v>9730.41</v>
      </c>
      <c r="N1390" s="30">
        <v>7417.49</v>
      </c>
      <c r="O1390" s="30">
        <v>7417.49</v>
      </c>
    </row>
    <row r="1391" spans="1:15" x14ac:dyDescent="0.25">
      <c r="A1391" s="10" t="str">
        <f>MID(Tabla1[[#This Row],[Org 2]],1,2)</f>
        <v>11</v>
      </c>
      <c r="B1391" s="28" t="s">
        <v>199</v>
      </c>
      <c r="C1391" s="28" t="s">
        <v>52</v>
      </c>
      <c r="D1391" s="11" t="str">
        <f>VLOOKUP(C1391,Hoja2!B:C,2,FALSE)</f>
        <v>Protección de la Salubridad Pública</v>
      </c>
      <c r="E1391" s="12" t="str">
        <f t="shared" si="70"/>
        <v>2</v>
      </c>
      <c r="F1391" s="12" t="str">
        <f t="shared" si="71"/>
        <v>22</v>
      </c>
      <c r="G1391" s="28" t="s">
        <v>451</v>
      </c>
      <c r="H1391" s="29" t="s">
        <v>452</v>
      </c>
      <c r="I1391" s="30">
        <v>5000</v>
      </c>
      <c r="J1391" s="30">
        <v>0</v>
      </c>
      <c r="K1391" s="30">
        <v>5000</v>
      </c>
      <c r="L1391" s="30">
        <v>2199.7800000000002</v>
      </c>
      <c r="M1391" s="30">
        <v>2199.7800000000002</v>
      </c>
      <c r="N1391" s="30">
        <v>2199.7800000000002</v>
      </c>
      <c r="O1391" s="30">
        <v>2199.7800000000002</v>
      </c>
    </row>
    <row r="1392" spans="1:15" x14ac:dyDescent="0.25">
      <c r="A1392" s="10" t="str">
        <f>MID(Tabla1[[#This Row],[Org 2]],1,2)</f>
        <v>11</v>
      </c>
      <c r="B1392" s="28" t="s">
        <v>199</v>
      </c>
      <c r="C1392" s="28" t="s">
        <v>52</v>
      </c>
      <c r="D1392" s="11" t="str">
        <f>VLOOKUP(C1392,Hoja2!B:C,2,FALSE)</f>
        <v>Protección de la Salubridad Pública</v>
      </c>
      <c r="E1392" s="12" t="str">
        <f t="shared" si="70"/>
        <v>2</v>
      </c>
      <c r="F1392" s="12" t="str">
        <f t="shared" si="71"/>
        <v>22</v>
      </c>
      <c r="G1392" s="28" t="s">
        <v>503</v>
      </c>
      <c r="H1392" s="29" t="s">
        <v>504</v>
      </c>
      <c r="I1392" s="30">
        <v>10600</v>
      </c>
      <c r="J1392" s="30">
        <v>0</v>
      </c>
      <c r="K1392" s="30">
        <v>10600</v>
      </c>
      <c r="L1392" s="30">
        <v>10389.030000000001</v>
      </c>
      <c r="M1392" s="30">
        <v>10389.030000000001</v>
      </c>
      <c r="N1392" s="30">
        <v>4108.6000000000004</v>
      </c>
      <c r="O1392" s="30">
        <v>3286.88</v>
      </c>
    </row>
    <row r="1393" spans="1:15" x14ac:dyDescent="0.25">
      <c r="A1393" s="10" t="str">
        <f>MID(Tabla1[[#This Row],[Org 2]],1,2)</f>
        <v>11</v>
      </c>
      <c r="B1393" s="28" t="s">
        <v>199</v>
      </c>
      <c r="C1393" s="28" t="s">
        <v>52</v>
      </c>
      <c r="D1393" s="11" t="str">
        <f>VLOOKUP(C1393,Hoja2!B:C,2,FALSE)</f>
        <v>Protección de la Salubridad Pública</v>
      </c>
      <c r="E1393" s="12" t="str">
        <f t="shared" si="70"/>
        <v>2</v>
      </c>
      <c r="F1393" s="12" t="str">
        <f t="shared" si="71"/>
        <v>22</v>
      </c>
      <c r="G1393" s="28" t="s">
        <v>459</v>
      </c>
      <c r="H1393" s="29" t="s">
        <v>460</v>
      </c>
      <c r="I1393" s="30">
        <v>72000</v>
      </c>
      <c r="J1393" s="30">
        <v>0</v>
      </c>
      <c r="K1393" s="30">
        <v>72000</v>
      </c>
      <c r="L1393" s="30">
        <v>17436.14</v>
      </c>
      <c r="M1393" s="30">
        <v>17436.14</v>
      </c>
      <c r="N1393" s="30">
        <v>15556.38</v>
      </c>
      <c r="O1393" s="30">
        <v>15556.38</v>
      </c>
    </row>
    <row r="1394" spans="1:15" x14ac:dyDescent="0.25">
      <c r="A1394" s="10" t="str">
        <f>MID(Tabla1[[#This Row],[Org 2]],1,2)</f>
        <v>11</v>
      </c>
      <c r="B1394" s="28" t="s">
        <v>199</v>
      </c>
      <c r="C1394" s="28" t="s">
        <v>52</v>
      </c>
      <c r="D1394" s="11" t="str">
        <f>VLOOKUP(C1394,Hoja2!B:C,2,FALSE)</f>
        <v>Protección de la Salubridad Pública</v>
      </c>
      <c r="E1394" s="12" t="str">
        <f t="shared" si="70"/>
        <v>2</v>
      </c>
      <c r="F1394" s="12" t="str">
        <f t="shared" si="71"/>
        <v>22</v>
      </c>
      <c r="G1394" s="28" t="s">
        <v>426</v>
      </c>
      <c r="H1394" s="29" t="s">
        <v>427</v>
      </c>
      <c r="I1394" s="30">
        <v>40000</v>
      </c>
      <c r="J1394" s="30">
        <v>29300</v>
      </c>
      <c r="K1394" s="30">
        <v>69300</v>
      </c>
      <c r="L1394" s="30">
        <v>44514.16</v>
      </c>
      <c r="M1394" s="30">
        <v>44514.16</v>
      </c>
      <c r="N1394" s="30">
        <v>24838.43</v>
      </c>
      <c r="O1394" s="30">
        <v>21727.73</v>
      </c>
    </row>
    <row r="1395" spans="1:15" x14ac:dyDescent="0.25">
      <c r="A1395" s="10" t="str">
        <f>MID(Tabla1[[#This Row],[Org 2]],1,2)</f>
        <v>11</v>
      </c>
      <c r="B1395" s="28" t="s">
        <v>199</v>
      </c>
      <c r="C1395" s="28" t="s">
        <v>52</v>
      </c>
      <c r="D1395" s="11" t="str">
        <f>VLOOKUP(C1395,Hoja2!B:C,2,FALSE)</f>
        <v>Protección de la Salubridad Pública</v>
      </c>
      <c r="E1395" s="12" t="str">
        <f t="shared" si="70"/>
        <v>2</v>
      </c>
      <c r="F1395" s="12" t="str">
        <f t="shared" si="71"/>
        <v>23</v>
      </c>
      <c r="G1395" s="28" t="s">
        <v>406</v>
      </c>
      <c r="H1395" s="29" t="s">
        <v>407</v>
      </c>
      <c r="I1395" s="30">
        <v>500</v>
      </c>
      <c r="J1395" s="30">
        <v>0</v>
      </c>
      <c r="K1395" s="30">
        <v>500</v>
      </c>
      <c r="L1395" s="30">
        <v>0</v>
      </c>
      <c r="M1395" s="30">
        <v>0</v>
      </c>
      <c r="N1395" s="30">
        <v>0</v>
      </c>
      <c r="O1395" s="30">
        <v>0</v>
      </c>
    </row>
    <row r="1396" spans="1:15" x14ac:dyDescent="0.25">
      <c r="A1396" s="10" t="str">
        <f>MID(Tabla1[[#This Row],[Org 2]],1,2)</f>
        <v>11</v>
      </c>
      <c r="B1396" s="28" t="s">
        <v>199</v>
      </c>
      <c r="C1396" s="28" t="s">
        <v>52</v>
      </c>
      <c r="D1396" s="11" t="str">
        <f>VLOOKUP(C1396,Hoja2!B:C,2,FALSE)</f>
        <v>Protección de la Salubridad Pública</v>
      </c>
      <c r="E1396" s="12" t="str">
        <f t="shared" si="70"/>
        <v>2</v>
      </c>
      <c r="F1396" s="12" t="str">
        <f t="shared" si="71"/>
        <v>23</v>
      </c>
      <c r="G1396" s="28" t="s">
        <v>410</v>
      </c>
      <c r="H1396" s="29" t="s">
        <v>411</v>
      </c>
      <c r="I1396" s="30">
        <v>500</v>
      </c>
      <c r="J1396" s="30">
        <v>0</v>
      </c>
      <c r="K1396" s="30">
        <v>500</v>
      </c>
      <c r="L1396" s="30">
        <v>0</v>
      </c>
      <c r="M1396" s="30">
        <v>0</v>
      </c>
      <c r="N1396" s="30">
        <v>0</v>
      </c>
      <c r="O1396" s="30">
        <v>0</v>
      </c>
    </row>
    <row r="1397" spans="1:15" x14ac:dyDescent="0.25">
      <c r="A1397" s="10" t="str">
        <f>MID(Tabla1[[#This Row],[Org 2]],1,2)</f>
        <v>11</v>
      </c>
      <c r="B1397" s="28" t="s">
        <v>199</v>
      </c>
      <c r="C1397" s="28" t="s">
        <v>52</v>
      </c>
      <c r="D1397" s="11" t="str">
        <f>VLOOKUP(C1397,Hoja2!B:C,2,FALSE)</f>
        <v>Protección de la Salubridad Pública</v>
      </c>
      <c r="E1397" s="12" t="str">
        <f t="shared" si="70"/>
        <v>4</v>
      </c>
      <c r="F1397" s="12" t="str">
        <f t="shared" si="71"/>
        <v>46</v>
      </c>
      <c r="G1397" s="28" t="s">
        <v>465</v>
      </c>
      <c r="H1397" s="29" t="s">
        <v>466</v>
      </c>
      <c r="I1397" s="30">
        <v>3000</v>
      </c>
      <c r="J1397" s="30">
        <v>0</v>
      </c>
      <c r="K1397" s="30">
        <v>3000</v>
      </c>
      <c r="L1397" s="30">
        <v>3000</v>
      </c>
      <c r="M1397" s="30">
        <v>3000</v>
      </c>
      <c r="N1397" s="30">
        <v>3000</v>
      </c>
      <c r="O1397" s="30">
        <v>3000</v>
      </c>
    </row>
    <row r="1398" spans="1:15" x14ac:dyDescent="0.25">
      <c r="A1398" s="10" t="str">
        <f>MID(Tabla1[[#This Row],[Org 2]],1,2)</f>
        <v>11</v>
      </c>
      <c r="B1398" s="28" t="s">
        <v>199</v>
      </c>
      <c r="C1398" s="28" t="s">
        <v>52</v>
      </c>
      <c r="D1398" s="11" t="str">
        <f>VLOOKUP(C1398,Hoja2!B:C,2,FALSE)</f>
        <v>Protección de la Salubridad Pública</v>
      </c>
      <c r="E1398" s="12" t="str">
        <f t="shared" si="70"/>
        <v>4</v>
      </c>
      <c r="F1398" s="12" t="str">
        <f t="shared" si="71"/>
        <v>48</v>
      </c>
      <c r="G1398" s="28" t="s">
        <v>850</v>
      </c>
      <c r="H1398" s="29" t="s">
        <v>851</v>
      </c>
      <c r="I1398" s="30">
        <v>0</v>
      </c>
      <c r="J1398" s="30">
        <v>0</v>
      </c>
      <c r="K1398" s="30">
        <v>0</v>
      </c>
      <c r="L1398" s="30">
        <v>12000</v>
      </c>
      <c r="M1398" s="30">
        <v>12000</v>
      </c>
      <c r="N1398" s="30">
        <v>0</v>
      </c>
      <c r="O1398" s="30">
        <v>0</v>
      </c>
    </row>
    <row r="1399" spans="1:15" x14ac:dyDescent="0.25">
      <c r="A1399" s="10" t="str">
        <f>MID(Tabla1[[#This Row],[Org 2]],1,2)</f>
        <v>11</v>
      </c>
      <c r="B1399" s="28" t="s">
        <v>199</v>
      </c>
      <c r="C1399" s="28" t="s">
        <v>52</v>
      </c>
      <c r="D1399" s="11" t="str">
        <f>VLOOKUP(C1399,Hoja2!B:C,2,FALSE)</f>
        <v>Protección de la Salubridad Pública</v>
      </c>
      <c r="E1399" s="12" t="str">
        <f t="shared" si="70"/>
        <v>4</v>
      </c>
      <c r="F1399" s="12" t="str">
        <f t="shared" si="71"/>
        <v>48</v>
      </c>
      <c r="G1399" s="28" t="s">
        <v>852</v>
      </c>
      <c r="H1399" s="29" t="s">
        <v>853</v>
      </c>
      <c r="I1399" s="30">
        <v>6000</v>
      </c>
      <c r="J1399" s="30">
        <v>0</v>
      </c>
      <c r="K1399" s="30">
        <v>6000</v>
      </c>
      <c r="L1399" s="30">
        <v>0</v>
      </c>
      <c r="M1399" s="30">
        <v>0</v>
      </c>
      <c r="N1399" s="30">
        <v>0</v>
      </c>
      <c r="O1399" s="30">
        <v>0</v>
      </c>
    </row>
    <row r="1400" spans="1:15" x14ac:dyDescent="0.25">
      <c r="A1400" s="10" t="str">
        <f>MID(Tabla1[[#This Row],[Org 2]],1,2)</f>
        <v>11</v>
      </c>
      <c r="B1400" s="28" t="s">
        <v>199</v>
      </c>
      <c r="C1400" s="28" t="s">
        <v>52</v>
      </c>
      <c r="D1400" s="11" t="str">
        <f>VLOOKUP(C1400,Hoja2!B:C,2,FALSE)</f>
        <v>Protección de la Salubridad Pública</v>
      </c>
      <c r="E1400" s="12" t="str">
        <f t="shared" si="70"/>
        <v>4</v>
      </c>
      <c r="F1400" s="12" t="str">
        <f t="shared" si="71"/>
        <v>48</v>
      </c>
      <c r="G1400" s="28" t="s">
        <v>854</v>
      </c>
      <c r="H1400" s="29" t="s">
        <v>855</v>
      </c>
      <c r="I1400" s="30">
        <v>6000</v>
      </c>
      <c r="J1400" s="30">
        <v>0</v>
      </c>
      <c r="K1400" s="30">
        <v>6000</v>
      </c>
      <c r="L1400" s="30">
        <v>0</v>
      </c>
      <c r="M1400" s="30">
        <v>0</v>
      </c>
      <c r="N1400" s="30">
        <v>0</v>
      </c>
      <c r="O1400" s="30">
        <v>0</v>
      </c>
    </row>
    <row r="1401" spans="1:15" x14ac:dyDescent="0.25">
      <c r="A1401" s="10" t="str">
        <f>MID(Tabla1[[#This Row],[Org 2]],1,2)</f>
        <v>11</v>
      </c>
      <c r="B1401" s="28" t="s">
        <v>199</v>
      </c>
      <c r="C1401" s="28" t="s">
        <v>52</v>
      </c>
      <c r="D1401" s="11" t="str">
        <f>VLOOKUP(C1401,Hoja2!B:C,2,FALSE)</f>
        <v>Protección de la Salubridad Pública</v>
      </c>
      <c r="E1401" s="12" t="str">
        <f t="shared" si="70"/>
        <v>4</v>
      </c>
      <c r="F1401" s="12" t="str">
        <f t="shared" si="71"/>
        <v>48</v>
      </c>
      <c r="G1401" s="28" t="s">
        <v>553</v>
      </c>
      <c r="H1401" s="29" t="s">
        <v>413</v>
      </c>
      <c r="I1401" s="30">
        <v>50000</v>
      </c>
      <c r="J1401" s="30">
        <v>0</v>
      </c>
      <c r="K1401" s="30">
        <v>50000</v>
      </c>
      <c r="L1401" s="30">
        <v>0</v>
      </c>
      <c r="M1401" s="30">
        <v>0</v>
      </c>
      <c r="N1401" s="30">
        <v>0</v>
      </c>
      <c r="O1401" s="30">
        <v>0</v>
      </c>
    </row>
    <row r="1402" spans="1:15" x14ac:dyDescent="0.25">
      <c r="A1402" s="10" t="str">
        <f>MID(Tabla1[[#This Row],[Org 2]],1,2)</f>
        <v>02</v>
      </c>
      <c r="B1402" s="28" t="s">
        <v>364</v>
      </c>
      <c r="C1402" s="28" t="s">
        <v>20</v>
      </c>
      <c r="D1402" s="11" t="str">
        <f>VLOOKUP(C1402,Hoja2!B:C,2,FALSE)</f>
        <v>Mantenimiento de Edificios e Intalaciones Municipales</v>
      </c>
      <c r="E1402" s="12" t="str">
        <f t="shared" si="70"/>
        <v>6</v>
      </c>
      <c r="F1402" s="12" t="str">
        <f t="shared" si="71"/>
        <v>63</v>
      </c>
      <c r="G1402" s="28" t="s">
        <v>507</v>
      </c>
      <c r="H1402" s="29" t="s">
        <v>508</v>
      </c>
      <c r="I1402" s="30">
        <v>2335000</v>
      </c>
      <c r="J1402" s="30">
        <v>0</v>
      </c>
      <c r="K1402" s="30">
        <v>2335000</v>
      </c>
      <c r="L1402" s="30">
        <v>948998.1</v>
      </c>
      <c r="M1402" s="30">
        <v>102623.54</v>
      </c>
      <c r="N1402" s="30">
        <v>11405.47</v>
      </c>
      <c r="O1402" s="30">
        <v>11405.47</v>
      </c>
    </row>
    <row r="1403" spans="1:15" x14ac:dyDescent="0.25">
      <c r="A1403" s="10" t="str">
        <f>MID(Tabla1[[#This Row],[Org 2]],1,2)</f>
        <v>04</v>
      </c>
      <c r="B1403" s="28" t="s">
        <v>365</v>
      </c>
      <c r="C1403" s="28" t="s">
        <v>32</v>
      </c>
      <c r="D1403" s="11" t="str">
        <f>VLOOKUP(C1403,Hoja2!B:C,2,FALSE)</f>
        <v>Gestión de Recursos Humanos</v>
      </c>
      <c r="E1403" s="12" t="str">
        <f t="shared" si="70"/>
        <v>1</v>
      </c>
      <c r="F1403" s="12" t="str">
        <f t="shared" si="71"/>
        <v>14</v>
      </c>
      <c r="G1403" s="28" t="s">
        <v>587</v>
      </c>
      <c r="H1403" s="29" t="s">
        <v>588</v>
      </c>
      <c r="I1403" s="30">
        <v>0</v>
      </c>
      <c r="J1403" s="30">
        <v>111000</v>
      </c>
      <c r="K1403" s="30">
        <v>111000</v>
      </c>
      <c r="L1403" s="30">
        <v>152871.92000000001</v>
      </c>
      <c r="M1403" s="30">
        <v>152871.92000000001</v>
      </c>
      <c r="N1403" s="30">
        <v>92790.25</v>
      </c>
      <c r="O1403" s="30">
        <v>92790.25</v>
      </c>
    </row>
    <row r="1404" spans="1:15" x14ac:dyDescent="0.25">
      <c r="A1404" s="10" t="str">
        <f>MID(Tabla1[[#This Row],[Org 2]],1,2)</f>
        <v>04</v>
      </c>
      <c r="B1404" s="28" t="s">
        <v>365</v>
      </c>
      <c r="C1404" s="28" t="s">
        <v>32</v>
      </c>
      <c r="D1404" s="11" t="str">
        <f>VLOOKUP(C1404,Hoja2!B:C,2,FALSE)</f>
        <v>Gestión de Recursos Humanos</v>
      </c>
      <c r="E1404" s="12" t="str">
        <f t="shared" si="70"/>
        <v>1</v>
      </c>
      <c r="F1404" s="12" t="str">
        <f t="shared" si="71"/>
        <v>16</v>
      </c>
      <c r="G1404" s="28" t="s">
        <v>591</v>
      </c>
      <c r="H1404" s="29" t="s">
        <v>592</v>
      </c>
      <c r="I1404" s="30">
        <v>0</v>
      </c>
      <c r="J1404" s="30">
        <v>52923.78</v>
      </c>
      <c r="K1404" s="30">
        <v>52923.78</v>
      </c>
      <c r="L1404" s="30">
        <v>7974.41</v>
      </c>
      <c r="M1404" s="30">
        <v>7974.41</v>
      </c>
      <c r="N1404" s="30">
        <v>7974.41</v>
      </c>
      <c r="O1404" s="30">
        <v>7974.41</v>
      </c>
    </row>
    <row r="1405" spans="1:15" x14ac:dyDescent="0.25">
      <c r="A1405" s="10" t="str">
        <f>MID(Tabla1[[#This Row],[Org 2]],1,2)</f>
        <v>04</v>
      </c>
      <c r="B1405" s="28" t="s">
        <v>365</v>
      </c>
      <c r="C1405" s="28" t="s">
        <v>25</v>
      </c>
      <c r="D1405" s="11" t="str">
        <f>VLOOKUP(C1405,Hoja2!B:C,2,FALSE)</f>
        <v>Tecnologías de la Información y Comunicación</v>
      </c>
      <c r="E1405" s="12" t="str">
        <f t="shared" si="70"/>
        <v>6</v>
      </c>
      <c r="F1405" s="12" t="str">
        <f t="shared" si="71"/>
        <v>62</v>
      </c>
      <c r="G1405" s="28" t="s">
        <v>611</v>
      </c>
      <c r="H1405" s="29" t="s">
        <v>610</v>
      </c>
      <c r="I1405" s="30">
        <v>15500</v>
      </c>
      <c r="J1405" s="30">
        <v>0</v>
      </c>
      <c r="K1405" s="30">
        <v>15500</v>
      </c>
      <c r="L1405" s="30">
        <v>0</v>
      </c>
      <c r="M1405" s="30">
        <v>0</v>
      </c>
      <c r="N1405" s="30">
        <v>0</v>
      </c>
      <c r="O1405" s="30">
        <v>0</v>
      </c>
    </row>
    <row r="1406" spans="1:15" x14ac:dyDescent="0.25">
      <c r="A1406" s="10" t="str">
        <f>MID(Tabla1[[#This Row],[Org 2]],1,2)</f>
        <v>04</v>
      </c>
      <c r="B1406" s="28" t="s">
        <v>365</v>
      </c>
      <c r="C1406" s="28" t="s">
        <v>25</v>
      </c>
      <c r="D1406" s="11" t="str">
        <f>VLOOKUP(C1406,Hoja2!B:C,2,FALSE)</f>
        <v>Tecnologías de la Información y Comunicación</v>
      </c>
      <c r="E1406" s="12" t="str">
        <f t="shared" si="70"/>
        <v>6</v>
      </c>
      <c r="F1406" s="12" t="str">
        <f t="shared" si="71"/>
        <v>64</v>
      </c>
      <c r="G1406" s="28" t="s">
        <v>489</v>
      </c>
      <c r="H1406" s="29" t="s">
        <v>490</v>
      </c>
      <c r="I1406" s="30">
        <v>746700</v>
      </c>
      <c r="J1406" s="30">
        <v>0</v>
      </c>
      <c r="K1406" s="30">
        <v>746700</v>
      </c>
      <c r="L1406" s="30">
        <v>0</v>
      </c>
      <c r="M1406" s="30">
        <v>0</v>
      </c>
      <c r="N1406" s="30">
        <v>0</v>
      </c>
      <c r="O1406" s="30">
        <v>0</v>
      </c>
    </row>
    <row r="1407" spans="1:15" x14ac:dyDescent="0.25">
      <c r="A1407" s="10" t="str">
        <f>MID(Tabla1[[#This Row],[Org 2]],1,2)</f>
        <v>04</v>
      </c>
      <c r="B1407" s="28" t="s">
        <v>365</v>
      </c>
      <c r="C1407" s="28" t="s">
        <v>26</v>
      </c>
      <c r="D1407" s="11" t="str">
        <f>VLOOKUP(C1407,Hoja2!B:C,2,FALSE)</f>
        <v>Información, Registro y Gestión del Padrón</v>
      </c>
      <c r="E1407" s="12" t="str">
        <f t="shared" si="70"/>
        <v>6</v>
      </c>
      <c r="F1407" s="12" t="str">
        <f t="shared" si="71"/>
        <v>64</v>
      </c>
      <c r="G1407" s="28" t="s">
        <v>489</v>
      </c>
      <c r="H1407" s="29" t="s">
        <v>490</v>
      </c>
      <c r="I1407" s="30">
        <v>125915</v>
      </c>
      <c r="J1407" s="30">
        <v>0</v>
      </c>
      <c r="K1407" s="30">
        <v>125915</v>
      </c>
      <c r="L1407" s="30">
        <v>94801.82</v>
      </c>
      <c r="M1407" s="30">
        <v>94801.82</v>
      </c>
      <c r="N1407" s="30">
        <v>94801.82</v>
      </c>
      <c r="O1407" s="30">
        <v>94801.82</v>
      </c>
    </row>
    <row r="1408" spans="1:15" x14ac:dyDescent="0.25">
      <c r="A1408" s="10" t="str">
        <f>MID(Tabla1[[#This Row],[Org 2]],1,2)</f>
        <v>05</v>
      </c>
      <c r="B1408" s="28" t="s">
        <v>366</v>
      </c>
      <c r="C1408" s="28" t="s">
        <v>357</v>
      </c>
      <c r="D1408" s="11" t="str">
        <f>VLOOKUP(C1408,Hoja2!B:C,2,FALSE)</f>
        <v>Mercados</v>
      </c>
      <c r="E1408" s="12" t="str">
        <f t="shared" si="70"/>
        <v>2</v>
      </c>
      <c r="F1408" s="12" t="str">
        <f t="shared" si="71"/>
        <v>22</v>
      </c>
      <c r="G1408" s="28" t="s">
        <v>426</v>
      </c>
      <c r="H1408" s="29" t="s">
        <v>427</v>
      </c>
      <c r="I1408" s="30">
        <v>85200</v>
      </c>
      <c r="J1408" s="30">
        <v>96743.35</v>
      </c>
      <c r="K1408" s="30">
        <v>181943.35</v>
      </c>
      <c r="L1408" s="30">
        <v>175570.52</v>
      </c>
      <c r="M1408" s="30">
        <v>111955.99</v>
      </c>
      <c r="N1408" s="30">
        <v>6550</v>
      </c>
      <c r="O1408" s="30">
        <v>6550</v>
      </c>
    </row>
    <row r="1409" spans="1:15" x14ac:dyDescent="0.25">
      <c r="A1409" s="10" t="str">
        <f>MID(Tabla1[[#This Row],[Org 2]],1,2)</f>
        <v>05</v>
      </c>
      <c r="B1409" s="28" t="s">
        <v>366</v>
      </c>
      <c r="C1409" s="28" t="s">
        <v>357</v>
      </c>
      <c r="D1409" s="11" t="str">
        <f>VLOOKUP(C1409,Hoja2!B:C,2,FALSE)</f>
        <v>Mercados</v>
      </c>
      <c r="E1409" s="12" t="str">
        <f t="shared" si="70"/>
        <v>6</v>
      </c>
      <c r="F1409" s="12" t="str">
        <f t="shared" si="71"/>
        <v>62</v>
      </c>
      <c r="G1409" s="28" t="s">
        <v>493</v>
      </c>
      <c r="H1409" s="29" t="s">
        <v>494</v>
      </c>
      <c r="I1409" s="30">
        <v>0</v>
      </c>
      <c r="J1409" s="30">
        <v>11250</v>
      </c>
      <c r="K1409" s="30">
        <v>11250</v>
      </c>
      <c r="L1409" s="30">
        <v>0</v>
      </c>
      <c r="M1409" s="30">
        <v>0</v>
      </c>
      <c r="N1409" s="30">
        <v>0</v>
      </c>
      <c r="O1409" s="30">
        <v>0</v>
      </c>
    </row>
    <row r="1410" spans="1:15" x14ac:dyDescent="0.25">
      <c r="A1410" s="10" t="str">
        <f>MID(Tabla1[[#This Row],[Org 2]],1,2)</f>
        <v>05</v>
      </c>
      <c r="B1410" s="28" t="s">
        <v>366</v>
      </c>
      <c r="C1410" s="28" t="s">
        <v>357</v>
      </c>
      <c r="D1410" s="11" t="str">
        <f>VLOOKUP(C1410,Hoja2!B:C,2,FALSE)</f>
        <v>Mercados</v>
      </c>
      <c r="E1410" s="12" t="str">
        <f t="shared" si="70"/>
        <v>6</v>
      </c>
      <c r="F1410" s="12" t="str">
        <f t="shared" si="71"/>
        <v>63</v>
      </c>
      <c r="G1410" s="28" t="s">
        <v>507</v>
      </c>
      <c r="H1410" s="29" t="s">
        <v>508</v>
      </c>
      <c r="I1410" s="30">
        <v>484000</v>
      </c>
      <c r="J1410" s="30">
        <v>1630615.62</v>
      </c>
      <c r="K1410" s="30">
        <v>2114615.62</v>
      </c>
      <c r="L1410" s="30">
        <v>1495900.74</v>
      </c>
      <c r="M1410" s="30">
        <v>1413173.08</v>
      </c>
      <c r="N1410" s="30">
        <v>240942.26</v>
      </c>
      <c r="O1410" s="30">
        <v>238583.16</v>
      </c>
    </row>
    <row r="1411" spans="1:15" x14ac:dyDescent="0.25">
      <c r="A1411" s="10" t="str">
        <f>MID(Tabla1[[#This Row],[Org 2]],1,2)</f>
        <v>05</v>
      </c>
      <c r="B1411" s="28" t="s">
        <v>366</v>
      </c>
      <c r="C1411" s="28" t="s">
        <v>357</v>
      </c>
      <c r="D1411" s="11" t="str">
        <f>VLOOKUP(C1411,Hoja2!B:C,2,FALSE)</f>
        <v>Mercados</v>
      </c>
      <c r="E1411" s="12" t="str">
        <f t="shared" si="70"/>
        <v>6</v>
      </c>
      <c r="F1411" s="12" t="str">
        <f t="shared" si="71"/>
        <v>63</v>
      </c>
      <c r="G1411" s="28" t="s">
        <v>574</v>
      </c>
      <c r="H1411" s="29" t="s">
        <v>494</v>
      </c>
      <c r="I1411" s="30">
        <v>241890</v>
      </c>
      <c r="J1411" s="30">
        <v>0</v>
      </c>
      <c r="K1411" s="30">
        <v>241890</v>
      </c>
      <c r="L1411" s="30">
        <v>0</v>
      </c>
      <c r="M1411" s="30">
        <v>0</v>
      </c>
      <c r="N1411" s="30">
        <v>0</v>
      </c>
      <c r="O1411" s="30">
        <v>0</v>
      </c>
    </row>
    <row r="1412" spans="1:15" x14ac:dyDescent="0.25">
      <c r="A1412" s="10" t="str">
        <f>MID(Tabla1[[#This Row],[Org 2]],1,2)</f>
        <v>05</v>
      </c>
      <c r="B1412" s="28" t="s">
        <v>366</v>
      </c>
      <c r="C1412" s="28" t="s">
        <v>357</v>
      </c>
      <c r="D1412" s="11" t="str">
        <f>VLOOKUP(C1412,Hoja2!B:C,2,FALSE)</f>
        <v>Mercados</v>
      </c>
      <c r="E1412" s="12" t="str">
        <f t="shared" si="70"/>
        <v>6</v>
      </c>
      <c r="F1412" s="12" t="str">
        <f t="shared" si="71"/>
        <v>63</v>
      </c>
      <c r="G1412" s="28" t="s">
        <v>575</v>
      </c>
      <c r="H1412" s="29" t="s">
        <v>576</v>
      </c>
      <c r="I1412" s="30">
        <v>75000</v>
      </c>
      <c r="J1412" s="30">
        <v>0</v>
      </c>
      <c r="K1412" s="30">
        <v>75000</v>
      </c>
      <c r="L1412" s="30">
        <v>0</v>
      </c>
      <c r="M1412" s="30">
        <v>0</v>
      </c>
      <c r="N1412" s="30">
        <v>0</v>
      </c>
      <c r="O1412" s="30">
        <v>0</v>
      </c>
    </row>
    <row r="1413" spans="1:15" x14ac:dyDescent="0.25">
      <c r="A1413" s="16" t="str">
        <f>MID(Tabla1[[#This Row],[Org 2]],1,2)</f>
        <v>05</v>
      </c>
      <c r="B1413" s="28" t="s">
        <v>366</v>
      </c>
      <c r="C1413" s="28" t="s">
        <v>31</v>
      </c>
      <c r="D1413" s="17" t="str">
        <f>VLOOKUP(C1413,Hoja2!B:C,2,FALSE)</f>
        <v>Actuaciones en materia de comercio minorista</v>
      </c>
      <c r="E1413" s="12" t="str">
        <f t="shared" ref="E1413:E1427" si="72">LEFT(G1413,1)</f>
        <v>2</v>
      </c>
      <c r="F1413" s="12" t="str">
        <f t="shared" ref="F1413:F1427" si="73">LEFT(G1413,2)</f>
        <v>22</v>
      </c>
      <c r="G1413" s="28" t="s">
        <v>447</v>
      </c>
      <c r="H1413" s="29" t="s">
        <v>448</v>
      </c>
      <c r="I1413" s="30">
        <v>60500</v>
      </c>
      <c r="J1413" s="30">
        <v>0</v>
      </c>
      <c r="K1413" s="30">
        <v>60500</v>
      </c>
      <c r="L1413" s="30">
        <v>0</v>
      </c>
      <c r="M1413" s="30">
        <v>0</v>
      </c>
      <c r="N1413" s="30">
        <v>0</v>
      </c>
      <c r="O1413" s="30">
        <v>0</v>
      </c>
    </row>
    <row r="1414" spans="1:15" x14ac:dyDescent="0.25">
      <c r="A1414" s="16" t="str">
        <f>MID(Tabla1[[#This Row],[Org 2]],1,2)</f>
        <v>05</v>
      </c>
      <c r="B1414" s="28" t="s">
        <v>366</v>
      </c>
      <c r="C1414" s="28" t="s">
        <v>31</v>
      </c>
      <c r="D1414" s="17" t="str">
        <f>VLOOKUP(C1414,Hoja2!B:C,2,FALSE)</f>
        <v>Actuaciones en materia de comercio minorista</v>
      </c>
      <c r="E1414" s="12" t="str">
        <f t="shared" si="72"/>
        <v>2</v>
      </c>
      <c r="F1414" s="12" t="str">
        <f t="shared" si="73"/>
        <v>22</v>
      </c>
      <c r="G1414" s="28" t="s">
        <v>459</v>
      </c>
      <c r="H1414" s="29" t="s">
        <v>460</v>
      </c>
      <c r="I1414" s="30">
        <v>265523</v>
      </c>
      <c r="J1414" s="30">
        <v>0</v>
      </c>
      <c r="K1414" s="30">
        <v>265523</v>
      </c>
      <c r="L1414" s="30">
        <v>0</v>
      </c>
      <c r="M1414" s="30">
        <v>0</v>
      </c>
      <c r="N1414" s="30">
        <v>0</v>
      </c>
      <c r="O1414" s="30">
        <v>0</v>
      </c>
    </row>
    <row r="1415" spans="1:15" x14ac:dyDescent="0.25">
      <c r="A1415" s="16" t="str">
        <f>MID(Tabla1[[#This Row],[Org 2]],1,2)</f>
        <v>05</v>
      </c>
      <c r="B1415" s="28" t="s">
        <v>366</v>
      </c>
      <c r="C1415" s="28" t="s">
        <v>31</v>
      </c>
      <c r="D1415" s="17" t="str">
        <f>VLOOKUP(C1415,Hoja2!B:C,2,FALSE)</f>
        <v>Actuaciones en materia de comercio minorista</v>
      </c>
      <c r="E1415" s="12" t="str">
        <f t="shared" si="72"/>
        <v>2</v>
      </c>
      <c r="F1415" s="12" t="str">
        <f t="shared" si="73"/>
        <v>22</v>
      </c>
      <c r="G1415" s="28" t="s">
        <v>426</v>
      </c>
      <c r="H1415" s="29" t="s">
        <v>427</v>
      </c>
      <c r="I1415" s="30">
        <v>145778</v>
      </c>
      <c r="J1415" s="30">
        <v>0</v>
      </c>
      <c r="K1415" s="30">
        <v>145778</v>
      </c>
      <c r="L1415" s="30">
        <v>0</v>
      </c>
      <c r="M1415" s="30">
        <v>0</v>
      </c>
      <c r="N1415" s="30">
        <v>0</v>
      </c>
      <c r="O1415" s="30">
        <v>0</v>
      </c>
    </row>
    <row r="1416" spans="1:15" x14ac:dyDescent="0.25">
      <c r="A1416" s="16" t="str">
        <f>MID(Tabla1[[#This Row],[Org 2]],1,2)</f>
        <v>05</v>
      </c>
      <c r="B1416" s="28" t="s">
        <v>366</v>
      </c>
      <c r="C1416" s="28" t="s">
        <v>31</v>
      </c>
      <c r="D1416" s="17" t="str">
        <f>VLOOKUP(C1416,Hoja2!B:C,2,FALSE)</f>
        <v>Actuaciones en materia de comercio minorista</v>
      </c>
      <c r="E1416" s="12" t="str">
        <f t="shared" si="72"/>
        <v>6</v>
      </c>
      <c r="F1416" s="12" t="str">
        <f t="shared" si="73"/>
        <v>60</v>
      </c>
      <c r="G1416" s="28" t="s">
        <v>487</v>
      </c>
      <c r="H1416" s="29" t="s">
        <v>488</v>
      </c>
      <c r="I1416" s="30">
        <v>103523</v>
      </c>
      <c r="J1416" s="30">
        <v>0</v>
      </c>
      <c r="K1416" s="30">
        <v>103523</v>
      </c>
      <c r="L1416" s="30">
        <v>0</v>
      </c>
      <c r="M1416" s="30">
        <v>0</v>
      </c>
      <c r="N1416" s="30">
        <v>0</v>
      </c>
      <c r="O1416" s="30">
        <v>0</v>
      </c>
    </row>
    <row r="1417" spans="1:15" x14ac:dyDescent="0.25">
      <c r="A1417" s="16" t="str">
        <f>MID(Tabla1[[#This Row],[Org 2]],1,2)</f>
        <v>05</v>
      </c>
      <c r="B1417" s="28" t="s">
        <v>366</v>
      </c>
      <c r="C1417" s="28" t="s">
        <v>31</v>
      </c>
      <c r="D1417" s="17" t="str">
        <f>VLOOKUP(C1417,Hoja2!B:C,2,FALSE)</f>
        <v>Actuaciones en materia de comercio minorista</v>
      </c>
      <c r="E1417" s="12" t="str">
        <f t="shared" si="72"/>
        <v>6</v>
      </c>
      <c r="F1417" s="12" t="str">
        <f t="shared" si="73"/>
        <v>61</v>
      </c>
      <c r="G1417" s="28" t="s">
        <v>473</v>
      </c>
      <c r="H1417" s="29" t="s">
        <v>474</v>
      </c>
      <c r="I1417" s="30">
        <v>17485</v>
      </c>
      <c r="J1417" s="30">
        <v>0</v>
      </c>
      <c r="K1417" s="30">
        <v>17485</v>
      </c>
      <c r="L1417" s="30">
        <v>0</v>
      </c>
      <c r="M1417" s="30">
        <v>0</v>
      </c>
      <c r="N1417" s="30">
        <v>0</v>
      </c>
      <c r="O1417" s="30">
        <v>0</v>
      </c>
    </row>
    <row r="1418" spans="1:15" x14ac:dyDescent="0.25">
      <c r="A1418" s="16" t="str">
        <f>MID(Tabla1[[#This Row],[Org 2]],1,2)</f>
        <v>05</v>
      </c>
      <c r="B1418" s="28" t="s">
        <v>366</v>
      </c>
      <c r="C1418" s="28" t="s">
        <v>31</v>
      </c>
      <c r="D1418" s="17" t="str">
        <f>VLOOKUP(C1418,Hoja2!B:C,2,FALSE)</f>
        <v>Actuaciones en materia de comercio minorista</v>
      </c>
      <c r="E1418" s="12" t="str">
        <f t="shared" si="72"/>
        <v>6</v>
      </c>
      <c r="F1418" s="12" t="str">
        <f t="shared" si="73"/>
        <v>63</v>
      </c>
      <c r="G1418" s="28" t="s">
        <v>574</v>
      </c>
      <c r="H1418" s="29" t="s">
        <v>494</v>
      </c>
      <c r="I1418" s="30">
        <v>494349</v>
      </c>
      <c r="J1418" s="30">
        <v>0</v>
      </c>
      <c r="K1418" s="30">
        <v>494349</v>
      </c>
      <c r="L1418" s="30">
        <v>0</v>
      </c>
      <c r="M1418" s="30">
        <v>0</v>
      </c>
      <c r="N1418" s="30">
        <v>0</v>
      </c>
      <c r="O1418" s="30">
        <v>0</v>
      </c>
    </row>
    <row r="1419" spans="1:15" x14ac:dyDescent="0.25">
      <c r="A1419" s="16" t="str">
        <f>MID(Tabla1[[#This Row],[Org 2]],1,2)</f>
        <v>05</v>
      </c>
      <c r="B1419" s="28" t="s">
        <v>366</v>
      </c>
      <c r="C1419" s="28" t="s">
        <v>31</v>
      </c>
      <c r="D1419" s="17" t="str">
        <f>VLOOKUP(C1419,Hoja2!B:C,2,FALSE)</f>
        <v>Actuaciones en materia de comercio minorista</v>
      </c>
      <c r="E1419" s="12" t="str">
        <f t="shared" si="72"/>
        <v>6</v>
      </c>
      <c r="F1419" s="12" t="str">
        <f t="shared" si="73"/>
        <v>63</v>
      </c>
      <c r="G1419" s="28" t="s">
        <v>575</v>
      </c>
      <c r="H1419" s="29" t="s">
        <v>576</v>
      </c>
      <c r="I1419" s="30">
        <v>411864</v>
      </c>
      <c r="J1419" s="30">
        <v>0</v>
      </c>
      <c r="K1419" s="30">
        <v>411864</v>
      </c>
      <c r="L1419" s="30">
        <v>0</v>
      </c>
      <c r="M1419" s="30">
        <v>0</v>
      </c>
      <c r="N1419" s="30">
        <v>0</v>
      </c>
      <c r="O1419" s="30">
        <v>0</v>
      </c>
    </row>
    <row r="1420" spans="1:15" x14ac:dyDescent="0.25">
      <c r="A1420" s="16" t="str">
        <f>MID(Tabla1[[#This Row],[Org 2]],1,2)</f>
        <v>06</v>
      </c>
      <c r="B1420" s="28" t="s">
        <v>367</v>
      </c>
      <c r="C1420" s="28" t="s">
        <v>22</v>
      </c>
      <c r="D1420" s="17" t="str">
        <f>VLOOKUP(C1420,Hoja2!B:C,2,FALSE)</f>
        <v>Centro de Programas Juveniles</v>
      </c>
      <c r="E1420" s="12" t="str">
        <f t="shared" si="72"/>
        <v>6</v>
      </c>
      <c r="F1420" s="12" t="str">
        <f t="shared" si="73"/>
        <v>63</v>
      </c>
      <c r="G1420" s="28" t="s">
        <v>507</v>
      </c>
      <c r="H1420" s="29" t="s">
        <v>508</v>
      </c>
      <c r="I1420" s="30">
        <v>1437530</v>
      </c>
      <c r="J1420" s="30">
        <v>0</v>
      </c>
      <c r="K1420" s="30">
        <v>1437530</v>
      </c>
      <c r="L1420" s="30">
        <v>0</v>
      </c>
      <c r="M1420" s="30">
        <v>0</v>
      </c>
      <c r="N1420" s="30">
        <v>0</v>
      </c>
      <c r="O1420" s="30">
        <v>0</v>
      </c>
    </row>
    <row r="1421" spans="1:15" x14ac:dyDescent="0.25">
      <c r="A1421" s="16" t="str">
        <f>MID(Tabla1[[#This Row],[Org 2]],1,2)</f>
        <v>06</v>
      </c>
      <c r="B1421" s="28" t="s">
        <v>367</v>
      </c>
      <c r="C1421" s="28" t="s">
        <v>44</v>
      </c>
      <c r="D1421" s="17" t="str">
        <f>VLOOKUP(C1421,Hoja2!B:C,2,FALSE)</f>
        <v>Bibliotecas Públicas</v>
      </c>
      <c r="E1421" s="12" t="str">
        <f t="shared" si="72"/>
        <v>6</v>
      </c>
      <c r="F1421" s="12" t="str">
        <f t="shared" si="73"/>
        <v>62</v>
      </c>
      <c r="G1421" s="28" t="s">
        <v>714</v>
      </c>
      <c r="H1421" s="29" t="s">
        <v>715</v>
      </c>
      <c r="I1421" s="30">
        <v>0</v>
      </c>
      <c r="J1421" s="30">
        <v>28500</v>
      </c>
      <c r="K1421" s="30">
        <v>28500</v>
      </c>
      <c r="L1421" s="30">
        <v>28500</v>
      </c>
      <c r="M1421" s="30">
        <v>28500</v>
      </c>
      <c r="N1421" s="30">
        <v>28500</v>
      </c>
      <c r="O1421" s="30">
        <v>28500</v>
      </c>
    </row>
    <row r="1422" spans="1:15" x14ac:dyDescent="0.25">
      <c r="A1422" s="16" t="str">
        <f>MID(Tabla1[[#This Row],[Org 2]],1,2)</f>
        <v>07</v>
      </c>
      <c r="B1422" s="28" t="s">
        <v>358</v>
      </c>
      <c r="C1422" s="28" t="s">
        <v>47</v>
      </c>
      <c r="D1422" s="17" t="str">
        <f>VLOOKUP(C1422,Hoja2!B:C,2,FALSE)</f>
        <v>Tratamiento de Residuos</v>
      </c>
      <c r="E1422" s="12" t="str">
        <f t="shared" si="72"/>
        <v>6</v>
      </c>
      <c r="F1422" s="12" t="str">
        <f t="shared" si="73"/>
        <v>63</v>
      </c>
      <c r="G1422" s="28" t="s">
        <v>574</v>
      </c>
      <c r="H1422" s="29" t="s">
        <v>494</v>
      </c>
      <c r="I1422" s="30">
        <v>1600000</v>
      </c>
      <c r="J1422" s="30">
        <v>0</v>
      </c>
      <c r="K1422" s="30">
        <v>1600000</v>
      </c>
      <c r="L1422" s="30">
        <v>0</v>
      </c>
      <c r="M1422" s="30">
        <v>0</v>
      </c>
      <c r="N1422" s="30">
        <v>0</v>
      </c>
      <c r="O1422" s="30">
        <v>0</v>
      </c>
    </row>
    <row r="1423" spans="1:15" x14ac:dyDescent="0.25">
      <c r="A1423" s="16" t="str">
        <f>MID(Tabla1[[#This Row],[Org 2]],1,2)</f>
        <v>07</v>
      </c>
      <c r="B1423" s="28" t="s">
        <v>358</v>
      </c>
      <c r="C1423" s="28" t="s">
        <v>50</v>
      </c>
      <c r="D1423" s="17" t="str">
        <f>VLOOKUP(C1423,Hoja2!B:C,2,FALSE)</f>
        <v>Parques y Jardines</v>
      </c>
      <c r="E1423" s="12" t="str">
        <f t="shared" si="72"/>
        <v>1</v>
      </c>
      <c r="F1423" s="12" t="str">
        <f t="shared" si="73"/>
        <v>13</v>
      </c>
      <c r="G1423" s="28" t="s">
        <v>430</v>
      </c>
      <c r="H1423" s="29" t="s">
        <v>381</v>
      </c>
      <c r="I1423" s="30">
        <v>0</v>
      </c>
      <c r="J1423" s="30">
        <v>0</v>
      </c>
      <c r="K1423" s="30">
        <v>0</v>
      </c>
      <c r="L1423" s="30">
        <v>6588</v>
      </c>
      <c r="M1423" s="30">
        <v>6588</v>
      </c>
      <c r="N1423" s="30">
        <v>6142</v>
      </c>
      <c r="O1423" s="30">
        <v>6142</v>
      </c>
    </row>
    <row r="1424" spans="1:15" x14ac:dyDescent="0.25">
      <c r="A1424" s="16" t="str">
        <f>MID(Tabla1[[#This Row],[Org 2]],1,2)</f>
        <v>07</v>
      </c>
      <c r="B1424" s="28" t="s">
        <v>358</v>
      </c>
      <c r="C1424" s="28" t="s">
        <v>50</v>
      </c>
      <c r="D1424" s="17" t="str">
        <f>VLOOKUP(C1424,Hoja2!B:C,2,FALSE)</f>
        <v>Parques y Jardines</v>
      </c>
      <c r="E1424" s="12" t="str">
        <f t="shared" si="72"/>
        <v>1</v>
      </c>
      <c r="F1424" s="12" t="str">
        <f t="shared" si="73"/>
        <v>13</v>
      </c>
      <c r="G1424" s="28" t="s">
        <v>433</v>
      </c>
      <c r="H1424" s="29" t="s">
        <v>434</v>
      </c>
      <c r="I1424" s="30">
        <v>0</v>
      </c>
      <c r="J1424" s="30">
        <v>0</v>
      </c>
      <c r="K1424" s="30">
        <v>0</v>
      </c>
      <c r="L1424" s="30">
        <v>8225</v>
      </c>
      <c r="M1424" s="30">
        <v>8225</v>
      </c>
      <c r="N1424" s="30">
        <v>7690.19</v>
      </c>
      <c r="O1424" s="30">
        <v>7690.19</v>
      </c>
    </row>
    <row r="1425" spans="1:15" x14ac:dyDescent="0.25">
      <c r="A1425" s="16" t="str">
        <f>MID(Tabla1[[#This Row],[Org 2]],1,2)</f>
        <v>07</v>
      </c>
      <c r="B1425" s="28" t="s">
        <v>358</v>
      </c>
      <c r="C1425" s="28" t="s">
        <v>50</v>
      </c>
      <c r="D1425" s="17" t="str">
        <f>VLOOKUP(C1425,Hoja2!B:C,2,FALSE)</f>
        <v>Parques y Jardines</v>
      </c>
      <c r="E1425" s="12" t="str">
        <f t="shared" si="72"/>
        <v>1</v>
      </c>
      <c r="F1425" s="12" t="str">
        <f t="shared" si="73"/>
        <v>14</v>
      </c>
      <c r="G1425" s="28" t="s">
        <v>587</v>
      </c>
      <c r="H1425" s="29" t="s">
        <v>588</v>
      </c>
      <c r="I1425" s="30">
        <v>0</v>
      </c>
      <c r="J1425" s="30">
        <v>77100</v>
      </c>
      <c r="K1425" s="30">
        <v>77100</v>
      </c>
      <c r="L1425" s="30">
        <v>77100</v>
      </c>
      <c r="M1425" s="30">
        <v>77100</v>
      </c>
      <c r="N1425" s="30">
        <v>37693.160000000003</v>
      </c>
      <c r="O1425" s="30">
        <v>37693.160000000003</v>
      </c>
    </row>
    <row r="1426" spans="1:15" x14ac:dyDescent="0.25">
      <c r="A1426" s="16" t="str">
        <f>MID(Tabla1[[#This Row],[Org 2]],1,2)</f>
        <v>07</v>
      </c>
      <c r="B1426" s="28" t="s">
        <v>358</v>
      </c>
      <c r="C1426" s="28" t="s">
        <v>50</v>
      </c>
      <c r="D1426" s="17" t="str">
        <f>VLOOKUP(C1426,Hoja2!B:C,2,FALSE)</f>
        <v>Parques y Jardines</v>
      </c>
      <c r="E1426" s="12" t="str">
        <f t="shared" si="72"/>
        <v>6</v>
      </c>
      <c r="F1426" s="12" t="str">
        <f t="shared" si="73"/>
        <v>61</v>
      </c>
      <c r="G1426" s="28" t="s">
        <v>722</v>
      </c>
      <c r="H1426" s="29" t="s">
        <v>486</v>
      </c>
      <c r="I1426" s="30">
        <v>1945075</v>
      </c>
      <c r="J1426" s="30">
        <v>0</v>
      </c>
      <c r="K1426" s="30">
        <v>1945075</v>
      </c>
      <c r="L1426" s="30">
        <v>132858</v>
      </c>
      <c r="M1426" s="30">
        <v>0</v>
      </c>
      <c r="N1426" s="30">
        <v>0</v>
      </c>
      <c r="O1426" s="30">
        <v>0</v>
      </c>
    </row>
    <row r="1427" spans="1:15" x14ac:dyDescent="0.25">
      <c r="A1427" s="16" t="str">
        <f>MID(Tabla1[[#This Row],[Org 2]],1,2)</f>
        <v>07</v>
      </c>
      <c r="B1427" s="28" t="s">
        <v>358</v>
      </c>
      <c r="C1427" s="28" t="s">
        <v>51</v>
      </c>
      <c r="D1427" s="17" t="str">
        <f>VLOOKUP(C1427,Hoja2!B:C,2,FALSE)</f>
        <v>Protección del Medio Ambiente</v>
      </c>
      <c r="E1427" s="12" t="str">
        <f t="shared" si="72"/>
        <v>6</v>
      </c>
      <c r="F1427" s="12" t="str">
        <f t="shared" si="73"/>
        <v>62</v>
      </c>
      <c r="G1427" s="28" t="s">
        <v>493</v>
      </c>
      <c r="H1427" s="29" t="s">
        <v>494</v>
      </c>
      <c r="I1427" s="30">
        <v>410341</v>
      </c>
      <c r="J1427" s="30">
        <v>679721.51</v>
      </c>
      <c r="K1427" s="30">
        <v>1090062.51</v>
      </c>
      <c r="L1427" s="30">
        <v>1083661.44</v>
      </c>
      <c r="M1427" s="30">
        <v>1083661.44</v>
      </c>
      <c r="N1427" s="30">
        <v>253337.7</v>
      </c>
      <c r="O1427" s="30">
        <v>253337.7</v>
      </c>
    </row>
    <row r="1428" spans="1:15" x14ac:dyDescent="0.25">
      <c r="A1428" s="16" t="str">
        <f>MID(Tabla1[[#This Row],[Org 2]],1,2)</f>
        <v>07</v>
      </c>
      <c r="B1428" s="28" t="s">
        <v>358</v>
      </c>
      <c r="C1428" s="28" t="s">
        <v>51</v>
      </c>
      <c r="D1428" s="17" t="str">
        <f>VLOOKUP(C1428,Hoja2!B:C,2,FALSE)</f>
        <v>Protección del Medio Ambiente</v>
      </c>
      <c r="E1428" s="12" t="str">
        <f t="shared" ref="E1428:E1435" si="74">LEFT(G1428,1)</f>
        <v>6</v>
      </c>
      <c r="F1428" s="12" t="str">
        <f t="shared" ref="F1428:F1435" si="75">LEFT(G1428,2)</f>
        <v>63</v>
      </c>
      <c r="G1428" s="28" t="s">
        <v>507</v>
      </c>
      <c r="H1428" s="29" t="s">
        <v>508</v>
      </c>
      <c r="I1428" s="30">
        <v>329839</v>
      </c>
      <c r="J1428" s="30">
        <v>0</v>
      </c>
      <c r="K1428" s="30">
        <v>329839</v>
      </c>
      <c r="L1428" s="30">
        <v>0</v>
      </c>
      <c r="M1428" s="30">
        <v>0</v>
      </c>
      <c r="N1428" s="30">
        <v>0</v>
      </c>
      <c r="O1428" s="30">
        <v>0</v>
      </c>
    </row>
    <row r="1429" spans="1:15" x14ac:dyDescent="0.25">
      <c r="A1429" s="16" t="str">
        <f>MID(Tabla1[[#This Row],[Org 2]],1,2)</f>
        <v>07</v>
      </c>
      <c r="B1429" s="28" t="s">
        <v>358</v>
      </c>
      <c r="C1429" s="28" t="s">
        <v>51</v>
      </c>
      <c r="D1429" s="17" t="str">
        <f>VLOOKUP(C1429,Hoja2!B:C,2,FALSE)</f>
        <v>Protección del Medio Ambiente</v>
      </c>
      <c r="E1429" s="12" t="str">
        <f t="shared" si="74"/>
        <v>6</v>
      </c>
      <c r="F1429" s="12" t="str">
        <f t="shared" si="75"/>
        <v>64</v>
      </c>
      <c r="G1429" s="28" t="s">
        <v>489</v>
      </c>
      <c r="H1429" s="29" t="s">
        <v>490</v>
      </c>
      <c r="I1429" s="30">
        <v>430060</v>
      </c>
      <c r="J1429" s="30">
        <v>405884.52</v>
      </c>
      <c r="K1429" s="30">
        <v>835944.52</v>
      </c>
      <c r="L1429" s="30">
        <v>621102.06000000006</v>
      </c>
      <c r="M1429" s="30">
        <v>621102.06000000006</v>
      </c>
      <c r="N1429" s="30">
        <v>0</v>
      </c>
      <c r="O1429" s="30">
        <v>0</v>
      </c>
    </row>
    <row r="1430" spans="1:15" x14ac:dyDescent="0.25">
      <c r="A1430" s="16" t="str">
        <f>MID(Tabla1[[#This Row],[Org 2]],1,2)</f>
        <v>08</v>
      </c>
      <c r="B1430" s="28" t="s">
        <v>368</v>
      </c>
      <c r="C1430" s="28" t="s">
        <v>54</v>
      </c>
      <c r="D1430" s="17" t="str">
        <f>VLOOKUP(C1430,Hoja2!B:C,2,FALSE)</f>
        <v>Dirección del Área de Movilidad y Espacio Urbano</v>
      </c>
      <c r="E1430" s="12" t="str">
        <f t="shared" si="74"/>
        <v>2</v>
      </c>
      <c r="F1430" s="12" t="str">
        <f t="shared" si="75"/>
        <v>22</v>
      </c>
      <c r="G1430" s="28" t="s">
        <v>451</v>
      </c>
      <c r="H1430" s="29" t="s">
        <v>452</v>
      </c>
      <c r="I1430" s="30">
        <v>0</v>
      </c>
      <c r="J1430" s="30">
        <v>0</v>
      </c>
      <c r="K1430" s="30">
        <v>0</v>
      </c>
      <c r="L1430" s="30">
        <v>0</v>
      </c>
      <c r="M1430" s="30">
        <v>0</v>
      </c>
      <c r="N1430" s="30">
        <v>0</v>
      </c>
      <c r="O1430" s="30">
        <v>0</v>
      </c>
    </row>
    <row r="1431" spans="1:15" x14ac:dyDescent="0.25">
      <c r="A1431" s="16" t="str">
        <f>MID(Tabla1[[#This Row],[Org 2]],1,2)</f>
        <v>08</v>
      </c>
      <c r="B1431" s="28" t="s">
        <v>368</v>
      </c>
      <c r="C1431" s="28" t="s">
        <v>54</v>
      </c>
      <c r="D1431" s="17" t="str">
        <f>VLOOKUP(C1431,Hoja2!B:C,2,FALSE)</f>
        <v>Dirección del Área de Movilidad y Espacio Urbano</v>
      </c>
      <c r="E1431" s="12" t="str">
        <f t="shared" si="74"/>
        <v>2</v>
      </c>
      <c r="F1431" s="12" t="str">
        <f t="shared" si="75"/>
        <v>22</v>
      </c>
      <c r="G1431" s="28" t="s">
        <v>459</v>
      </c>
      <c r="H1431" s="29" t="s">
        <v>460</v>
      </c>
      <c r="I1431" s="30">
        <v>0</v>
      </c>
      <c r="J1431" s="30">
        <v>0</v>
      </c>
      <c r="K1431" s="30">
        <v>0</v>
      </c>
      <c r="L1431" s="30">
        <v>35835.410000000003</v>
      </c>
      <c r="M1431" s="30">
        <v>35835.410000000003</v>
      </c>
      <c r="N1431" s="30">
        <v>0</v>
      </c>
      <c r="O1431" s="30">
        <v>0</v>
      </c>
    </row>
    <row r="1432" spans="1:15" x14ac:dyDescent="0.25">
      <c r="A1432" s="16" t="str">
        <f>MID(Tabla1[[#This Row],[Org 2]],1,2)</f>
        <v>08</v>
      </c>
      <c r="B1432" s="28" t="s">
        <v>368</v>
      </c>
      <c r="C1432" s="28" t="s">
        <v>56</v>
      </c>
      <c r="D1432" s="17" t="str">
        <f>VLOOKUP(C1432,Hoja2!B:C,2,FALSE)</f>
        <v>Movilidad</v>
      </c>
      <c r="E1432" s="12" t="str">
        <f t="shared" si="74"/>
        <v>6</v>
      </c>
      <c r="F1432" s="12" t="str">
        <f t="shared" si="75"/>
        <v>60</v>
      </c>
      <c r="G1432" s="28" t="s">
        <v>487</v>
      </c>
      <c r="H1432" s="29" t="s">
        <v>488</v>
      </c>
      <c r="I1432" s="30">
        <v>1208991</v>
      </c>
      <c r="J1432" s="30">
        <v>4449769.3600000003</v>
      </c>
      <c r="K1432" s="30">
        <v>5658760.3600000003</v>
      </c>
      <c r="L1432" s="30">
        <v>5158760.08</v>
      </c>
      <c r="M1432" s="30">
        <v>5158760.08</v>
      </c>
      <c r="N1432" s="30">
        <v>3399182.34</v>
      </c>
      <c r="O1432" s="30">
        <v>3399182.34</v>
      </c>
    </row>
    <row r="1433" spans="1:15" x14ac:dyDescent="0.25">
      <c r="A1433" s="16" t="str">
        <f>MID(Tabla1[[#This Row],[Org 2]],1,2)</f>
        <v>08</v>
      </c>
      <c r="B1433" s="28" t="s">
        <v>368</v>
      </c>
      <c r="C1433" s="28" t="s">
        <v>18</v>
      </c>
      <c r="D1433" s="17" t="str">
        <f>VLOOKUP(C1433,Hoja2!B:C,2,FALSE)</f>
        <v>Pavimentación Vías Públicas y Otros Servicios Urbanísticos</v>
      </c>
      <c r="E1433" s="12" t="str">
        <f t="shared" si="74"/>
        <v>6</v>
      </c>
      <c r="F1433" s="12" t="str">
        <f t="shared" si="75"/>
        <v>60</v>
      </c>
      <c r="G1433" s="28" t="s">
        <v>487</v>
      </c>
      <c r="H1433" s="29" t="s">
        <v>488</v>
      </c>
      <c r="I1433" s="30">
        <v>150000</v>
      </c>
      <c r="J1433" s="30">
        <v>0</v>
      </c>
      <c r="K1433" s="30">
        <v>150000</v>
      </c>
      <c r="L1433" s="30">
        <v>0</v>
      </c>
      <c r="M1433" s="30">
        <v>0</v>
      </c>
      <c r="N1433" s="30">
        <v>0</v>
      </c>
      <c r="O1433" s="30">
        <v>0</v>
      </c>
    </row>
    <row r="1434" spans="1:15" x14ac:dyDescent="0.25">
      <c r="A1434" s="16" t="str">
        <f>MID(Tabla1[[#This Row],[Org 2]],1,2)</f>
        <v>08</v>
      </c>
      <c r="B1434" s="28" t="s">
        <v>368</v>
      </c>
      <c r="C1434" s="28" t="s">
        <v>18</v>
      </c>
      <c r="D1434" s="17" t="str">
        <f>VLOOKUP(C1434,Hoja2!B:C,2,FALSE)</f>
        <v>Pavimentación Vías Públicas y Otros Servicios Urbanísticos</v>
      </c>
      <c r="E1434" s="12" t="str">
        <f t="shared" si="74"/>
        <v>6</v>
      </c>
      <c r="F1434" s="12" t="str">
        <f t="shared" si="75"/>
        <v>61</v>
      </c>
      <c r="G1434" s="28" t="s">
        <v>473</v>
      </c>
      <c r="H1434" s="29" t="s">
        <v>474</v>
      </c>
      <c r="I1434" s="30">
        <v>100000</v>
      </c>
      <c r="J1434" s="30">
        <v>0</v>
      </c>
      <c r="K1434" s="30">
        <v>100000</v>
      </c>
      <c r="L1434" s="30">
        <v>0</v>
      </c>
      <c r="M1434" s="30">
        <v>0</v>
      </c>
      <c r="N1434" s="30">
        <v>0</v>
      </c>
      <c r="O1434" s="30">
        <v>0</v>
      </c>
    </row>
    <row r="1435" spans="1:15" x14ac:dyDescent="0.25">
      <c r="A1435" s="16" t="str">
        <f>MID(Tabla1[[#This Row],[Org 2]],1,2)</f>
        <v>08</v>
      </c>
      <c r="B1435" s="28" t="s">
        <v>368</v>
      </c>
      <c r="C1435" s="28" t="s">
        <v>59</v>
      </c>
      <c r="D1435" s="17" t="str">
        <f>VLOOKUP(C1435,Hoja2!B:C,2,FALSE)</f>
        <v>Transporte Colectivo Urbano de Viajeros</v>
      </c>
      <c r="E1435" s="12" t="str">
        <f t="shared" si="74"/>
        <v>7</v>
      </c>
      <c r="F1435" s="12" t="str">
        <f t="shared" si="75"/>
        <v>74</v>
      </c>
      <c r="G1435" s="28" t="s">
        <v>727</v>
      </c>
      <c r="H1435" s="29" t="s">
        <v>728</v>
      </c>
      <c r="I1435" s="30">
        <v>3501230</v>
      </c>
      <c r="J1435" s="30">
        <v>0</v>
      </c>
      <c r="K1435" s="30">
        <v>3501230</v>
      </c>
      <c r="L1435" s="30">
        <v>3501229.66</v>
      </c>
      <c r="M1435" s="30">
        <v>3501229.66</v>
      </c>
      <c r="N1435" s="30">
        <v>0</v>
      </c>
      <c r="O1435" s="30">
        <v>0</v>
      </c>
    </row>
    <row r="1436" spans="1:15" x14ac:dyDescent="0.25">
      <c r="A1436" s="16" t="str">
        <f>MID(Tabla1[[#This Row],[Org 2]],1,2)</f>
        <v>09</v>
      </c>
      <c r="B1436" s="28" t="s">
        <v>369</v>
      </c>
      <c r="C1436" s="28" t="s">
        <v>62</v>
      </c>
      <c r="D1436" s="17" t="str">
        <f>VLOOKUP(C1436,Hoja2!B:C,2,FALSE)</f>
        <v>Coordinación de Políticas Culturales</v>
      </c>
      <c r="E1436" s="12" t="str">
        <f t="shared" ref="E1436:E1441" si="76">LEFT(G1436,1)</f>
        <v>6</v>
      </c>
      <c r="F1436" s="12" t="str">
        <f t="shared" ref="F1436:F1441" si="77">LEFT(G1436,2)</f>
        <v>62</v>
      </c>
      <c r="G1436" s="28" t="s">
        <v>613</v>
      </c>
      <c r="H1436" s="29" t="s">
        <v>576</v>
      </c>
      <c r="I1436" s="30">
        <v>322400</v>
      </c>
      <c r="J1436" s="30">
        <v>0</v>
      </c>
      <c r="K1436" s="30">
        <v>322400</v>
      </c>
      <c r="L1436" s="30">
        <v>0</v>
      </c>
      <c r="M1436" s="30">
        <v>0</v>
      </c>
      <c r="N1436" s="30">
        <v>0</v>
      </c>
      <c r="O1436" s="30">
        <v>0</v>
      </c>
    </row>
    <row r="1437" spans="1:15" x14ac:dyDescent="0.25">
      <c r="A1437" s="16" t="str">
        <f>MID(Tabla1[[#This Row],[Org 2]],1,2)</f>
        <v>09</v>
      </c>
      <c r="B1437" s="28" t="s">
        <v>369</v>
      </c>
      <c r="C1437" s="28" t="s">
        <v>62</v>
      </c>
      <c r="D1437" s="17" t="str">
        <f>VLOOKUP(C1437,Hoja2!B:C,2,FALSE)</f>
        <v>Coordinación de Políticas Culturales</v>
      </c>
      <c r="E1437" s="12" t="str">
        <f t="shared" si="76"/>
        <v>6</v>
      </c>
      <c r="F1437" s="12" t="str">
        <f t="shared" si="77"/>
        <v>63</v>
      </c>
      <c r="G1437" s="28" t="s">
        <v>507</v>
      </c>
      <c r="H1437" s="29" t="s">
        <v>508</v>
      </c>
      <c r="I1437" s="30">
        <v>2784291</v>
      </c>
      <c r="J1437" s="30">
        <v>0</v>
      </c>
      <c r="K1437" s="30">
        <v>2784291</v>
      </c>
      <c r="L1437" s="30">
        <v>0</v>
      </c>
      <c r="M1437" s="30">
        <v>0</v>
      </c>
      <c r="N1437" s="30">
        <v>0</v>
      </c>
      <c r="O1437" s="30">
        <v>0</v>
      </c>
    </row>
    <row r="1438" spans="1:15" x14ac:dyDescent="0.25">
      <c r="A1438" s="16" t="str">
        <f>MID(Tabla1[[#This Row],[Org 2]],1,2)</f>
        <v>09</v>
      </c>
      <c r="B1438" s="28" t="s">
        <v>369</v>
      </c>
      <c r="C1438" s="28" t="s">
        <v>63</v>
      </c>
      <c r="D1438" s="17" t="str">
        <f>VLOOKUP(C1438,Hoja2!B:C,2,FALSE)</f>
        <v>Turismo</v>
      </c>
      <c r="E1438" s="12" t="str">
        <f t="shared" si="76"/>
        <v>6</v>
      </c>
      <c r="F1438" s="12" t="str">
        <f t="shared" si="77"/>
        <v>64</v>
      </c>
      <c r="G1438" s="28" t="s">
        <v>489</v>
      </c>
      <c r="H1438" s="29" t="s">
        <v>490</v>
      </c>
      <c r="I1438" s="30">
        <v>200000</v>
      </c>
      <c r="J1438" s="30">
        <v>0</v>
      </c>
      <c r="K1438" s="30">
        <v>200000</v>
      </c>
      <c r="L1438" s="30">
        <v>0</v>
      </c>
      <c r="M1438" s="30">
        <v>0</v>
      </c>
      <c r="N1438" s="30">
        <v>0</v>
      </c>
      <c r="O1438" s="30">
        <v>0</v>
      </c>
    </row>
    <row r="1439" spans="1:15" x14ac:dyDescent="0.25">
      <c r="A1439" s="16" t="str">
        <f>MID(Tabla1[[#This Row],[Org 2]],1,2)</f>
        <v>10</v>
      </c>
      <c r="B1439" s="28" t="s">
        <v>352</v>
      </c>
      <c r="C1439" s="28" t="s">
        <v>66</v>
      </c>
      <c r="D1439" s="17" t="str">
        <f>VLOOKUP(C1439,Hoja2!B:C,2,FALSE)</f>
        <v>Iniciativas Sociales</v>
      </c>
      <c r="E1439" s="12" t="str">
        <f t="shared" si="76"/>
        <v>6</v>
      </c>
      <c r="F1439" s="12" t="str">
        <f t="shared" si="77"/>
        <v>62</v>
      </c>
      <c r="G1439" s="28" t="s">
        <v>611</v>
      </c>
      <c r="H1439" s="29" t="s">
        <v>610</v>
      </c>
      <c r="I1439" s="30">
        <v>164600</v>
      </c>
      <c r="J1439" s="30">
        <v>0</v>
      </c>
      <c r="K1439" s="30">
        <v>164600</v>
      </c>
      <c r="L1439" s="30">
        <v>164597.53</v>
      </c>
      <c r="M1439" s="30">
        <v>164597.53</v>
      </c>
      <c r="N1439" s="30">
        <v>0</v>
      </c>
      <c r="O1439" s="30">
        <v>0</v>
      </c>
    </row>
    <row r="1440" spans="1:15" x14ac:dyDescent="0.25">
      <c r="A1440" s="16" t="str">
        <f>MID(Tabla1[[#This Row],[Org 2]],1,2)</f>
        <v>10</v>
      </c>
      <c r="B1440" s="28" t="s">
        <v>352</v>
      </c>
      <c r="C1440" s="28" t="s">
        <v>66</v>
      </c>
      <c r="D1440" s="17" t="str">
        <f>VLOOKUP(C1440,Hoja2!B:C,2,FALSE)</f>
        <v>Iniciativas Sociales</v>
      </c>
      <c r="E1440" s="12" t="str">
        <f t="shared" si="76"/>
        <v>6</v>
      </c>
      <c r="F1440" s="12" t="str">
        <f t="shared" si="77"/>
        <v>64</v>
      </c>
      <c r="G1440" s="28" t="s">
        <v>489</v>
      </c>
      <c r="H1440" s="29" t="s">
        <v>490</v>
      </c>
      <c r="I1440" s="30">
        <v>3005</v>
      </c>
      <c r="J1440" s="30">
        <v>232435.71</v>
      </c>
      <c r="K1440" s="30">
        <v>235440.71</v>
      </c>
      <c r="L1440" s="30">
        <v>235439.97</v>
      </c>
      <c r="M1440" s="30">
        <v>235439.97</v>
      </c>
      <c r="N1440" s="30">
        <v>0</v>
      </c>
      <c r="O1440" s="30">
        <v>0</v>
      </c>
    </row>
    <row r="1441" spans="1:15" x14ac:dyDescent="0.25">
      <c r="A1441" s="16" t="str">
        <f>MID(Tabla1[[#This Row],[Org 2]],1,2)</f>
        <v>10</v>
      </c>
      <c r="B1441" s="28" t="s">
        <v>352</v>
      </c>
      <c r="C1441" s="28" t="s">
        <v>67</v>
      </c>
      <c r="D1441" s="17" t="str">
        <f>VLOOKUP(C1441,Hoja2!B:C,2,FALSE)</f>
        <v>Dirección Área de Servicios Sociales</v>
      </c>
      <c r="E1441" s="12" t="str">
        <f t="shared" si="76"/>
        <v>6</v>
      </c>
      <c r="F1441" s="12" t="str">
        <f t="shared" si="77"/>
        <v>64</v>
      </c>
      <c r="G1441" s="28" t="s">
        <v>489</v>
      </c>
      <c r="H1441" s="29" t="s">
        <v>490</v>
      </c>
      <c r="I1441" s="30">
        <v>469610</v>
      </c>
      <c r="J1441" s="30">
        <v>398841.49</v>
      </c>
      <c r="K1441" s="30">
        <v>868451.49</v>
      </c>
      <c r="L1441" s="30">
        <v>868448.59</v>
      </c>
      <c r="M1441" s="30">
        <v>868448.59</v>
      </c>
      <c r="N1441" s="30">
        <v>285014.59000000003</v>
      </c>
      <c r="O1441" s="30">
        <v>285014.59000000003</v>
      </c>
    </row>
    <row r="1442" spans="1:15" x14ac:dyDescent="0.25">
      <c r="A1442" s="25" t="str">
        <f>MID(Tabla1[[#This Row],[Org 2]],1,2)</f>
        <v>11</v>
      </c>
      <c r="B1442" s="28" t="s">
        <v>370</v>
      </c>
      <c r="C1442" s="28" t="s">
        <v>46</v>
      </c>
      <c r="D1442" s="26" t="str">
        <f>VLOOKUP(C1442,Hoja2!B:C,2,FALSE)</f>
        <v>Recogida de Residuos</v>
      </c>
      <c r="E1442" s="27" t="str">
        <f>LEFT(G1442,1)</f>
        <v>6</v>
      </c>
      <c r="F1442" s="27" t="str">
        <f>LEFT(G1442,2)</f>
        <v>62</v>
      </c>
      <c r="G1442" s="28" t="s">
        <v>493</v>
      </c>
      <c r="H1442" s="29" t="s">
        <v>494</v>
      </c>
      <c r="I1442" s="30">
        <v>1230657</v>
      </c>
      <c r="J1442" s="30">
        <v>0</v>
      </c>
      <c r="K1442" s="30">
        <v>1230657</v>
      </c>
      <c r="L1442" s="30">
        <v>0</v>
      </c>
      <c r="M1442" s="30">
        <v>0</v>
      </c>
      <c r="N1442" s="30">
        <v>0</v>
      </c>
      <c r="O1442" s="30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MARZO DE 2023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4"/>
  <sheetViews>
    <sheetView topLeftCell="A45" workbookViewId="0">
      <selection activeCell="A61" sqref="A61:XFD63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5" x14ac:dyDescent="0.2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5" x14ac:dyDescent="0.2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5" x14ac:dyDescent="0.2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5" x14ac:dyDescent="0.2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5" x14ac:dyDescent="0.2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5" x14ac:dyDescent="0.2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5" x14ac:dyDescent="0.2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5" x14ac:dyDescent="0.2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5" x14ac:dyDescent="0.25">
      <c r="A10" s="2" t="s">
        <v>224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5" x14ac:dyDescent="0.25">
      <c r="A11" s="2" t="s">
        <v>211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5" x14ac:dyDescent="0.25">
      <c r="A12" s="2" t="s">
        <v>212</v>
      </c>
      <c r="B12" t="str">
        <f t="shared" si="2"/>
        <v>3411</v>
      </c>
      <c r="C12" t="str">
        <f t="shared" si="3"/>
        <v>Promoción y Fomento del Deporte</v>
      </c>
    </row>
    <row r="13" spans="1:3" ht="15" x14ac:dyDescent="0.25">
      <c r="A13" s="2" t="s">
        <v>213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5" x14ac:dyDescent="0.25">
      <c r="A14" s="2" t="s">
        <v>214</v>
      </c>
      <c r="B14" t="str">
        <f t="shared" si="2"/>
        <v>9241</v>
      </c>
      <c r="C14" t="str">
        <f t="shared" si="3"/>
        <v>Participación Ciudadana</v>
      </c>
    </row>
    <row r="15" spans="1:3" ht="15" x14ac:dyDescent="0.25">
      <c r="A15" s="2" t="s">
        <v>215</v>
      </c>
      <c r="B15" t="str">
        <f t="shared" si="2"/>
        <v>0111</v>
      </c>
      <c r="C15" t="str">
        <f t="shared" si="3"/>
        <v>Deuda Pública</v>
      </c>
    </row>
    <row r="16" spans="1:3" ht="15" x14ac:dyDescent="0.25">
      <c r="A16" s="2" t="s">
        <v>216</v>
      </c>
      <c r="B16" t="str">
        <f t="shared" si="2"/>
        <v>3121</v>
      </c>
      <c r="C16" t="str">
        <f t="shared" si="3"/>
        <v>Prevención y Salud Laboral</v>
      </c>
    </row>
    <row r="17" spans="1:3" ht="15" x14ac:dyDescent="0.25">
      <c r="A17" s="2" t="s">
        <v>217</v>
      </c>
      <c r="B17" t="str">
        <f t="shared" si="2"/>
        <v>9202</v>
      </c>
      <c r="C17" t="str">
        <f t="shared" si="3"/>
        <v>Gestión de Recursos Humanos</v>
      </c>
    </row>
    <row r="18" spans="1:3" ht="15" x14ac:dyDescent="0.25">
      <c r="A18" s="2" t="s">
        <v>218</v>
      </c>
      <c r="B18" t="str">
        <f t="shared" si="2"/>
        <v>9204</v>
      </c>
      <c r="C18" t="str">
        <f t="shared" si="3"/>
        <v>Tecnologías de la Información y Comunicación</v>
      </c>
    </row>
    <row r="19" spans="1:3" ht="15" x14ac:dyDescent="0.25">
      <c r="A19" s="2" t="s">
        <v>219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5" x14ac:dyDescent="0.25">
      <c r="A20" s="2" t="s">
        <v>220</v>
      </c>
      <c r="B20" t="str">
        <f t="shared" si="2"/>
        <v>9231</v>
      </c>
      <c r="C20" t="str">
        <f t="shared" si="3"/>
        <v>Información, Registro y Gestión del Padrón</v>
      </c>
    </row>
    <row r="21" spans="1:3" ht="15" x14ac:dyDescent="0.25">
      <c r="A21" s="2" t="s">
        <v>221</v>
      </c>
      <c r="B21" t="str">
        <f t="shared" si="2"/>
        <v>9291</v>
      </c>
      <c r="C21" t="str">
        <f t="shared" si="3"/>
        <v>Imprevistos y Contingencias de Ejecución</v>
      </c>
    </row>
    <row r="22" spans="1:3" ht="15" x14ac:dyDescent="0.25">
      <c r="A22" s="2" t="s">
        <v>222</v>
      </c>
      <c r="B22" t="str">
        <f t="shared" si="2"/>
        <v>9311</v>
      </c>
      <c r="C22" t="str">
        <f t="shared" si="3"/>
        <v>Planificación Económico Financiera</v>
      </c>
    </row>
    <row r="23" spans="1:3" ht="15" x14ac:dyDescent="0.25">
      <c r="A23" s="2" t="s">
        <v>223</v>
      </c>
      <c r="B23" t="str">
        <f t="shared" si="2"/>
        <v>9321</v>
      </c>
      <c r="C23" t="str">
        <f t="shared" si="3"/>
        <v>Gestión de Ingresos e Inspección</v>
      </c>
    </row>
    <row r="24" spans="1:3" ht="15" x14ac:dyDescent="0.25">
      <c r="A24" s="2" t="s">
        <v>225</v>
      </c>
      <c r="B24" t="str">
        <f t="shared" si="2"/>
        <v>9341</v>
      </c>
      <c r="C24" t="str">
        <f t="shared" si="3"/>
        <v>Tesorería y Recaudación</v>
      </c>
    </row>
    <row r="25" spans="1:3" ht="15" x14ac:dyDescent="0.25">
      <c r="A25" s="2" t="s">
        <v>226</v>
      </c>
      <c r="B25" t="str">
        <f t="shared" si="2"/>
        <v>4301</v>
      </c>
      <c r="C25" t="str">
        <f t="shared" si="3"/>
        <v>Dirección del Área de Innovación</v>
      </c>
    </row>
    <row r="26" spans="1:3" ht="15" x14ac:dyDescent="0.25">
      <c r="A26" s="15" t="s">
        <v>359</v>
      </c>
      <c r="B26" t="str">
        <f t="shared" si="2"/>
        <v>4312</v>
      </c>
      <c r="C26" t="str">
        <f t="shared" si="3"/>
        <v>Mercados</v>
      </c>
    </row>
    <row r="27" spans="1:3" ht="15" x14ac:dyDescent="0.25">
      <c r="A27" s="2" t="s">
        <v>227</v>
      </c>
      <c r="B27" t="str">
        <f t="shared" si="2"/>
        <v>4314</v>
      </c>
      <c r="C27" t="s">
        <v>348</v>
      </c>
    </row>
    <row r="28" spans="1:3" ht="15" x14ac:dyDescent="0.25">
      <c r="A28" s="2" t="s">
        <v>228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5" x14ac:dyDescent="0.25">
      <c r="A29" s="2" t="s">
        <v>229</v>
      </c>
      <c r="B29" t="str">
        <f t="shared" si="2"/>
        <v>2314</v>
      </c>
      <c r="C29" t="str">
        <f t="shared" si="4"/>
        <v>Centro de Programas Juveniles</v>
      </c>
    </row>
    <row r="30" spans="1:3" ht="15" x14ac:dyDescent="0.25">
      <c r="A30" s="2" t="s">
        <v>230</v>
      </c>
      <c r="B30" t="str">
        <f t="shared" si="2"/>
        <v>2315</v>
      </c>
      <c r="C30" t="str">
        <f t="shared" si="4"/>
        <v>Políticas de Igualdad e Infancia</v>
      </c>
    </row>
    <row r="31" spans="1:3" ht="15" x14ac:dyDescent="0.25">
      <c r="A31" s="2" t="s">
        <v>231</v>
      </c>
      <c r="B31" t="str">
        <f t="shared" si="2"/>
        <v>3202</v>
      </c>
      <c r="C31" t="str">
        <f t="shared" si="4"/>
        <v>Dirección del Área de Educación</v>
      </c>
    </row>
    <row r="32" spans="1:3" ht="15" x14ac:dyDescent="0.25">
      <c r="A32" s="2" t="s">
        <v>232</v>
      </c>
      <c r="B32" t="str">
        <f t="shared" si="2"/>
        <v>3231</v>
      </c>
      <c r="C32" t="str">
        <f t="shared" si="4"/>
        <v>Escuelas Infantiles</v>
      </c>
    </row>
    <row r="33" spans="1:3" ht="15" x14ac:dyDescent="0.25">
      <c r="A33" s="2" t="s">
        <v>233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5" x14ac:dyDescent="0.25">
      <c r="A34" s="2" t="s">
        <v>234</v>
      </c>
      <c r="B34" t="str">
        <f t="shared" si="2"/>
        <v>3261</v>
      </c>
      <c r="C34" t="str">
        <f t="shared" si="4"/>
        <v>Servicios Complementarios de Educación</v>
      </c>
    </row>
    <row r="35" spans="1:3" ht="15" x14ac:dyDescent="0.25">
      <c r="A35" s="2" t="s">
        <v>235</v>
      </c>
      <c r="B35" t="str">
        <f t="shared" si="2"/>
        <v>3321</v>
      </c>
      <c r="C35" t="str">
        <f t="shared" si="4"/>
        <v>Bibliotecas Públicas</v>
      </c>
    </row>
    <row r="36" spans="1:3" ht="15" x14ac:dyDescent="0.25">
      <c r="A36" s="2" t="s">
        <v>236</v>
      </c>
      <c r="B36" t="str">
        <f t="shared" si="2"/>
        <v>1623</v>
      </c>
      <c r="C36" t="str">
        <f t="shared" si="4"/>
        <v>Tratamiento de Residuos</v>
      </c>
    </row>
    <row r="37" spans="1:3" ht="15" x14ac:dyDescent="0.25">
      <c r="A37" s="2" t="s">
        <v>237</v>
      </c>
      <c r="B37" t="str">
        <f t="shared" si="2"/>
        <v>1701</v>
      </c>
      <c r="C37" t="str">
        <f t="shared" si="4"/>
        <v>Dirección del Área de Medio Ambiente</v>
      </c>
    </row>
    <row r="38" spans="1:3" ht="15" x14ac:dyDescent="0.25">
      <c r="A38" s="2" t="s">
        <v>238</v>
      </c>
      <c r="B38" t="str">
        <f t="shared" si="2"/>
        <v>1711</v>
      </c>
      <c r="C38" t="str">
        <f t="shared" si="4"/>
        <v>Parques y Jardines</v>
      </c>
    </row>
    <row r="39" spans="1:3" ht="15" x14ac:dyDescent="0.25">
      <c r="A39" s="2" t="s">
        <v>239</v>
      </c>
      <c r="B39" t="str">
        <f t="shared" si="2"/>
        <v>1721</v>
      </c>
      <c r="C39" t="str">
        <f t="shared" si="4"/>
        <v>Protección del Medio Ambiente</v>
      </c>
    </row>
    <row r="40" spans="1:3" ht="15" x14ac:dyDescent="0.25">
      <c r="A40" s="2" t="s">
        <v>240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5" x14ac:dyDescent="0.25">
      <c r="A41" s="2" t="s">
        <v>241</v>
      </c>
      <c r="B41" t="str">
        <f t="shared" si="2"/>
        <v>1341</v>
      </c>
      <c r="C41" t="str">
        <f t="shared" si="4"/>
        <v>Movilidad</v>
      </c>
    </row>
    <row r="42" spans="1:3" ht="15" x14ac:dyDescent="0.25">
      <c r="A42" s="2" t="s">
        <v>242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5" x14ac:dyDescent="0.25">
      <c r="A43" s="2" t="s">
        <v>243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5" x14ac:dyDescent="0.25">
      <c r="A44" s="2" t="s">
        <v>244</v>
      </c>
      <c r="B44" t="str">
        <f t="shared" si="5"/>
        <v>1651</v>
      </c>
      <c r="C44" t="str">
        <f t="shared" si="4"/>
        <v>Alumbrado Público</v>
      </c>
    </row>
    <row r="45" spans="1:3" ht="15" x14ac:dyDescent="0.25">
      <c r="A45" s="2" t="s">
        <v>245</v>
      </c>
      <c r="B45" t="str">
        <f t="shared" si="5"/>
        <v>4411</v>
      </c>
      <c r="C45" t="str">
        <f t="shared" si="4"/>
        <v>Transporte Colectivo Urbano de Viajeros</v>
      </c>
    </row>
    <row r="46" spans="1:3" ht="15" x14ac:dyDescent="0.25">
      <c r="A46" s="2" t="s">
        <v>246</v>
      </c>
      <c r="B46" t="str">
        <f t="shared" si="5"/>
        <v>3301</v>
      </c>
      <c r="C46" t="str">
        <f t="shared" si="4"/>
        <v>Dirección del Área del Cultura</v>
      </c>
    </row>
    <row r="47" spans="1:3" ht="15" x14ac:dyDescent="0.25">
      <c r="A47" s="2" t="s">
        <v>247</v>
      </c>
      <c r="B47" t="str">
        <f t="shared" si="5"/>
        <v>3341</v>
      </c>
      <c r="C47" t="str">
        <f t="shared" si="4"/>
        <v>Coordinación de Políticas Culturales</v>
      </c>
    </row>
    <row r="48" spans="1:3" ht="15" x14ac:dyDescent="0.25">
      <c r="A48" s="2" t="s">
        <v>248</v>
      </c>
      <c r="B48" t="str">
        <f t="shared" si="5"/>
        <v>4321</v>
      </c>
      <c r="C48" t="str">
        <f t="shared" si="4"/>
        <v>Turismo</v>
      </c>
    </row>
    <row r="49" spans="1:3" ht="15" x14ac:dyDescent="0.25">
      <c r="A49" s="2" t="s">
        <v>249</v>
      </c>
      <c r="B49" t="str">
        <f t="shared" si="5"/>
        <v>2311</v>
      </c>
      <c r="C49" t="str">
        <f t="shared" si="4"/>
        <v>Intervención Social</v>
      </c>
    </row>
    <row r="50" spans="1:3" ht="15" x14ac:dyDescent="0.25">
      <c r="A50" s="2" t="s">
        <v>250</v>
      </c>
      <c r="B50" t="str">
        <f t="shared" si="5"/>
        <v>2312</v>
      </c>
      <c r="C50" t="str">
        <f t="shared" si="4"/>
        <v>Iniciativas Sociales</v>
      </c>
    </row>
    <row r="51" spans="1:3" ht="15" x14ac:dyDescent="0.25">
      <c r="A51" s="2" t="s">
        <v>251</v>
      </c>
      <c r="B51" t="str">
        <f t="shared" si="5"/>
        <v>2313</v>
      </c>
      <c r="C51" t="str">
        <f t="shared" si="4"/>
        <v>Dirección Área de Servicios Sociales</v>
      </c>
    </row>
    <row r="52" spans="1:3" ht="15" x14ac:dyDescent="0.25">
      <c r="A52" s="2" t="s">
        <v>252</v>
      </c>
      <c r="B52" t="str">
        <f t="shared" si="5"/>
        <v>2316</v>
      </c>
      <c r="C52" t="str">
        <f t="shared" si="4"/>
        <v>Medicación Comunitaria</v>
      </c>
    </row>
    <row r="53" spans="1:3" ht="15" x14ac:dyDescent="0.25">
      <c r="A53" s="2" t="s">
        <v>253</v>
      </c>
      <c r="B53" t="str">
        <f t="shared" si="5"/>
        <v>2412</v>
      </c>
      <c r="C53" t="str">
        <f t="shared" si="4"/>
        <v>Formación para el Empleo</v>
      </c>
    </row>
    <row r="54" spans="1:3" ht="15" x14ac:dyDescent="0.25">
      <c r="A54" s="2" t="s">
        <v>254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5" x14ac:dyDescent="0.25">
      <c r="A55" s="2" t="s">
        <v>255</v>
      </c>
      <c r="B55" t="str">
        <f t="shared" si="5"/>
        <v>1321</v>
      </c>
      <c r="C55" t="str">
        <f t="shared" si="4"/>
        <v>Policía Municipal</v>
      </c>
    </row>
    <row r="56" spans="1:3" ht="15" x14ac:dyDescent="0.25">
      <c r="A56" s="2" t="s">
        <v>256</v>
      </c>
      <c r="B56" t="str">
        <f t="shared" si="5"/>
        <v>1351</v>
      </c>
      <c r="C56" t="str">
        <f t="shared" si="4"/>
        <v>Protección Civil</v>
      </c>
    </row>
    <row r="57" spans="1:3" ht="15" x14ac:dyDescent="0.25">
      <c r="A57" s="2" t="s">
        <v>257</v>
      </c>
      <c r="B57" t="str">
        <f t="shared" si="5"/>
        <v>1361</v>
      </c>
      <c r="C57" t="str">
        <f t="shared" si="4"/>
        <v>Prevención y Extinción de Incendios</v>
      </c>
    </row>
    <row r="58" spans="1:3" ht="15" x14ac:dyDescent="0.25">
      <c r="A58" s="2" t="s">
        <v>258</v>
      </c>
      <c r="B58" t="str">
        <f t="shared" si="5"/>
        <v>1621</v>
      </c>
      <c r="C58" t="s">
        <v>349</v>
      </c>
    </row>
    <row r="59" spans="1:3" ht="15" x14ac:dyDescent="0.25">
      <c r="A59" s="2" t="s">
        <v>259</v>
      </c>
      <c r="B59" t="str">
        <f t="shared" si="5"/>
        <v>1631</v>
      </c>
      <c r="C59" t="str">
        <f>MID(A59,9,80)</f>
        <v>Limpieza Viaria</v>
      </c>
    </row>
    <row r="60" spans="1:3" ht="15" x14ac:dyDescent="0.25">
      <c r="A60" s="2" t="s">
        <v>260</v>
      </c>
      <c r="B60" t="str">
        <f t="shared" si="5"/>
        <v>3111</v>
      </c>
      <c r="C60" t="str">
        <f>MID(A60,9,80)</f>
        <v>Protección de la Salubridad Pública</v>
      </c>
    </row>
    <row r="61" spans="1:3" ht="15" x14ac:dyDescent="0.25">
      <c r="A61" s="5" t="s">
        <v>323</v>
      </c>
      <c r="B61" t="str">
        <f t="shared" si="5"/>
        <v>9333</v>
      </c>
      <c r="C61" t="str">
        <f>MID(A61,9,80)</f>
        <v>Patrimonio IFS Área 03</v>
      </c>
    </row>
    <row r="62" spans="1:3" ht="15" x14ac:dyDescent="0.25">
      <c r="A62" s="5" t="s">
        <v>324</v>
      </c>
      <c r="B62" t="str">
        <f t="shared" si="5"/>
        <v>9337</v>
      </c>
      <c r="C62" t="str">
        <f>MID(A62,9,80)</f>
        <v>Patrominio IFS Área 09</v>
      </c>
    </row>
    <row r="63" spans="1:3" ht="15" x14ac:dyDescent="0.25">
      <c r="A63" s="5" t="s">
        <v>325</v>
      </c>
      <c r="B63" t="str">
        <f t="shared" si="5"/>
        <v>9339</v>
      </c>
      <c r="C63" t="str">
        <f>MID(A63,9,80)</f>
        <v>Patrimonio IFS Área 05</v>
      </c>
    </row>
    <row r="64" spans="1:3" ht="15" x14ac:dyDescent="0.25">
      <c r="A64" s="14" t="s">
        <v>347</v>
      </c>
      <c r="B64">
        <v>1641</v>
      </c>
      <c r="C64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31 JULIO 2023</vt:lpstr>
      <vt:lpstr>Ejecución 31 julio 2023</vt:lpstr>
      <vt:lpstr>Hoja2</vt:lpstr>
      <vt:lpstr>'TABLA DINAMICA 31 JULIO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2021-10-01T07:06:56Z</cp:lastPrinted>
  <dcterms:created xsi:type="dcterms:W3CDTF">2016-04-19T12:18:23Z</dcterms:created>
  <dcterms:modified xsi:type="dcterms:W3CDTF">2023-08-02T06:26:06Z</dcterms:modified>
</cp:coreProperties>
</file>