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FMD\PRIMER TRIMESTRE\"/>
    </mc:Choice>
  </mc:AlternateContent>
  <xr:revisionPtr revIDLastSave="0" documentId="13_ncr:1_{F279FC6D-B896-42AA-B894-E14E914B76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1º trimes 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J31" i="1"/>
  <c r="I31" i="1"/>
  <c r="H31" i="1"/>
  <c r="M28" i="1"/>
  <c r="M29" i="1"/>
  <c r="M30" i="1"/>
  <c r="K28" i="1"/>
  <c r="K29" i="1"/>
  <c r="K30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G8" i="1"/>
  <c r="G9" i="1"/>
  <c r="G10" i="1"/>
  <c r="G11" i="1"/>
  <c r="G12" i="1"/>
  <c r="G13" i="1"/>
  <c r="G14" i="1"/>
  <c r="G15" i="1"/>
  <c r="G16" i="1"/>
  <c r="G17" i="1"/>
  <c r="C22" i="1"/>
  <c r="D22" i="1"/>
  <c r="E22" i="1"/>
  <c r="F22" i="1"/>
  <c r="C31" i="1"/>
  <c r="C25" i="1" l="1"/>
  <c r="D25" i="1"/>
  <c r="E25" i="1"/>
  <c r="F25" i="1"/>
  <c r="D31" i="1" l="1"/>
  <c r="E31" i="1"/>
  <c r="F31" i="1"/>
  <c r="L25" i="1"/>
  <c r="I25" i="1"/>
  <c r="J25" i="1"/>
  <c r="H25" i="1"/>
  <c r="K25" i="1"/>
  <c r="G25" i="1" l="1"/>
  <c r="G19" i="1"/>
  <c r="G20" i="1"/>
  <c r="G21" i="1"/>
  <c r="C33" i="1"/>
  <c r="D33" i="1"/>
  <c r="E33" i="1"/>
  <c r="F33" i="1"/>
  <c r="M27" i="1" l="1"/>
  <c r="K27" i="1"/>
  <c r="M7" i="1"/>
  <c r="M31" i="1" l="1"/>
  <c r="G18" i="1"/>
  <c r="G7" i="1"/>
  <c r="G22" i="1" l="1"/>
  <c r="K7" i="1"/>
  <c r="M24" i="1" l="1"/>
  <c r="M25" i="1" s="1"/>
  <c r="K24" i="1"/>
  <c r="K31" i="1" l="1"/>
  <c r="L22" i="1" l="1"/>
  <c r="L33" i="1" s="1"/>
  <c r="I22" i="1"/>
  <c r="I33" i="1" s="1"/>
  <c r="J22" i="1"/>
  <c r="J33" i="1" s="1"/>
  <c r="H22" i="1"/>
  <c r="H33" i="1" s="1"/>
  <c r="G33" i="1" l="1"/>
  <c r="K22" i="1"/>
  <c r="M22" i="1"/>
  <c r="M33" i="1" s="1"/>
  <c r="K33" i="1" l="1"/>
  <c r="G31" i="1"/>
</calcChain>
</file>

<file path=xl/sharedStrings.xml><?xml version="1.0" encoding="utf-8"?>
<sst xmlns="http://schemas.openxmlformats.org/spreadsheetml/2006/main" count="41" uniqueCount="41">
  <si>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</si>
  <si>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</si>
  <si>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</si>
  <si>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</si>
  <si>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</si>
  <si>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</si>
  <si>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</si>
  <si>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</si>
  <si>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</si>
  <si>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</si>
  <si>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</si>
  <si>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</si>
  <si>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</si>
  <si>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</si>
  <si>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</si>
  <si>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</si>
  <si>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</si>
  <si>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</si>
  <si>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</si>
  <si>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</si>
  <si>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Precios públicos por servicios deportivos.</t>
  </si>
  <si>
    <t>Utilización de instalaciones deportivas</t>
  </si>
  <si>
    <t>Utilización de piscinas</t>
  </si>
  <si>
    <t>Utilización directa de instalaciones deportivas</t>
  </si>
  <si>
    <t>Otros ingresos diversos.</t>
  </si>
  <si>
    <t>Compensación gastos</t>
  </si>
  <si>
    <t>Aportación ordinaria del Ayuntamiento</t>
  </si>
  <si>
    <t>Transf. Administración General de la Comunidad Autónoma</t>
  </si>
  <si>
    <t>Intereses de cuentas corrientes</t>
  </si>
  <si>
    <t>Concesiones admtivas con contraprestación periódica</t>
  </si>
  <si>
    <t>Aprovechamientos especiales</t>
  </si>
  <si>
    <t>Aprovechamientos por publicidad</t>
  </si>
  <si>
    <t>Aprovechamientos bares y similares</t>
  </si>
  <si>
    <t>Otros ingresos patrimoniales</t>
  </si>
  <si>
    <t>Aportación de capital del Ayuntamiento</t>
  </si>
  <si>
    <t>Reintegro de anuncios por cuenta de particulares</t>
  </si>
  <si>
    <t>Reintregro de anticipos al personal</t>
  </si>
  <si>
    <t>Reintegros de préstamos al personal</t>
  </si>
  <si>
    <t>ESTADO DE EJECUCIÓN DE INGRESOS DE LA FUNDACIÓN MUNICIPAL DE DEPORTES - 31 DE MARZO DE 2026</t>
  </si>
  <si>
    <t>Reintegro de pagos de presupuestos cerrados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</si>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</sst>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4" applyNumberFormat="1" applyFont="1" applyBorder="1"/>
    <xf numFmtId="4" fontId="7" fillId="0" borderId="2" xfId="4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/>
    <xf numFmtId="0" fontId="5" fillId="0" borderId="2" xfId="0" applyFont="1" applyBorder="1" applyAlignment="1">
      <alignment horizontal="left" vertical="center"/>
    </xf>
    <xf numFmtId="1" fontId="7" fillId="0" borderId="2" xfId="4" applyNumberFormat="1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6" fillId="0" borderId="0" xfId="0" applyNumberFormat="1" applyFont="1"/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view="pageLayout" zoomScale="106" zoomScaleNormal="100" zoomScalePageLayoutView="106" workbookViewId="0">
      <selection activeCell="E18" sqref="E18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9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2026</v>
      </c>
      <c r="K3" s="4"/>
    </row>
    <row r="4" spans="1:13" x14ac:dyDescent="0.2">
      <c r="A4" s="7" t="s">
        <v>13</v>
      </c>
      <c r="B4" s="3"/>
      <c r="C4" s="8">
        <v>46112</v>
      </c>
    </row>
    <row r="6" spans="1:13" s="3" customFormat="1" ht="25.5" x14ac:dyDescent="0.2">
      <c r="A6" s="15" t="s">
        <v>1</v>
      </c>
      <c r="B6" s="16" t="s">
        <v>14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</row>
    <row r="7" spans="1:13" x14ac:dyDescent="0.2">
      <c r="A7" s="27">
        <v>34301</v>
      </c>
      <c r="B7" s="18" t="s">
        <v>20</v>
      </c>
      <c r="C7" s="19">
        <v>1958000</v>
      </c>
      <c r="D7" s="19">
        <v>0</v>
      </c>
      <c r="E7" s="19">
        <v>1958000</v>
      </c>
      <c r="F7" s="19">
        <v>333904.88</v>
      </c>
      <c r="G7" s="20">
        <f>IF(C7=0," ",F7/C7)</f>
        <v>0.17053364657814096</v>
      </c>
      <c r="H7" s="19">
        <v>350591.77</v>
      </c>
      <c r="I7" s="19">
        <v>16686.89</v>
      </c>
      <c r="J7" s="19">
        <v>333904.88</v>
      </c>
      <c r="K7" s="20">
        <f>IF(F7=0," ",J7/F7)</f>
        <v>1</v>
      </c>
      <c r="L7" s="19">
        <v>0</v>
      </c>
      <c r="M7" s="21">
        <f>F7-E7</f>
        <v>-1624095.12</v>
      </c>
    </row>
    <row r="8" spans="1:13" x14ac:dyDescent="0.2">
      <c r="A8" s="27">
        <v>34302</v>
      </c>
      <c r="B8" s="18" t="s">
        <v>21</v>
      </c>
      <c r="C8" s="19">
        <v>732000</v>
      </c>
      <c r="D8" s="19">
        <v>0</v>
      </c>
      <c r="E8" s="19">
        <v>732000</v>
      </c>
      <c r="F8" s="19">
        <v>197410.63</v>
      </c>
      <c r="G8" s="20">
        <f t="shared" ref="G8:G17" si="0">IF(C8=0," ",F8/C8)</f>
        <v>0.26968665300546446</v>
      </c>
      <c r="H8" s="19">
        <v>126096.37</v>
      </c>
      <c r="I8" s="19">
        <v>351.9</v>
      </c>
      <c r="J8" s="19">
        <v>125744.47</v>
      </c>
      <c r="K8" s="20">
        <f t="shared" ref="K8:K21" si="1">IF(F8=0," ",J8/F8)</f>
        <v>0.63696909330566442</v>
      </c>
      <c r="L8" s="19">
        <v>71666.16</v>
      </c>
      <c r="M8" s="21">
        <f t="shared" ref="M8:M21" si="2">F8-E8</f>
        <v>-534589.37</v>
      </c>
    </row>
    <row r="9" spans="1:13" x14ac:dyDescent="0.2">
      <c r="A9" s="27">
        <v>34303</v>
      </c>
      <c r="B9" s="18" t="s">
        <v>22</v>
      </c>
      <c r="C9" s="19">
        <v>1996000</v>
      </c>
      <c r="D9" s="19">
        <v>0</v>
      </c>
      <c r="E9" s="19">
        <v>1996000</v>
      </c>
      <c r="F9" s="19">
        <v>112955.57</v>
      </c>
      <c r="G9" s="20">
        <f t="shared" si="0"/>
        <v>5.659096693386774E-2</v>
      </c>
      <c r="H9" s="19">
        <v>120488.7</v>
      </c>
      <c r="I9" s="19">
        <v>14282.03</v>
      </c>
      <c r="J9" s="19">
        <v>106206.67</v>
      </c>
      <c r="K9" s="20">
        <f t="shared" si="1"/>
        <v>0.94025172906479948</v>
      </c>
      <c r="L9" s="19">
        <v>6748.9</v>
      </c>
      <c r="M9" s="21">
        <f t="shared" si="2"/>
        <v>-1883044.43</v>
      </c>
    </row>
    <row r="10" spans="1:13" x14ac:dyDescent="0.2">
      <c r="A10" s="27">
        <v>34304</v>
      </c>
      <c r="B10" s="18" t="s">
        <v>23</v>
      </c>
      <c r="C10" s="19">
        <v>94500</v>
      </c>
      <c r="D10" s="19">
        <v>0</v>
      </c>
      <c r="E10" s="19">
        <v>94500</v>
      </c>
      <c r="F10" s="19">
        <v>17282.810000000001</v>
      </c>
      <c r="G10" s="20">
        <f t="shared" si="0"/>
        <v>0.18288687830687833</v>
      </c>
      <c r="H10" s="19">
        <v>16942.71</v>
      </c>
      <c r="I10" s="19">
        <v>0</v>
      </c>
      <c r="J10" s="19">
        <v>16942.71</v>
      </c>
      <c r="K10" s="20">
        <f t="shared" si="1"/>
        <v>0.98032148707299316</v>
      </c>
      <c r="L10" s="19">
        <v>340.1</v>
      </c>
      <c r="M10" s="21">
        <f t="shared" si="2"/>
        <v>-77217.19</v>
      </c>
    </row>
    <row r="11" spans="1:13" x14ac:dyDescent="0.2">
      <c r="A11" s="27">
        <v>380</v>
      </c>
      <c r="B11" s="18" t="s">
        <v>39</v>
      </c>
      <c r="C11" s="19">
        <v>0</v>
      </c>
      <c r="D11" s="19">
        <v>0</v>
      </c>
      <c r="E11" s="19">
        <v>0</v>
      </c>
      <c r="F11" s="19">
        <v>0</v>
      </c>
      <c r="G11" s="20" t="str">
        <f t="shared" si="0"/>
        <v xml:space="preserve"> </v>
      </c>
      <c r="H11" s="19">
        <v>0</v>
      </c>
      <c r="I11" s="19">
        <v>0</v>
      </c>
      <c r="J11" s="19">
        <v>0</v>
      </c>
      <c r="K11" s="20" t="str">
        <f t="shared" si="1"/>
        <v xml:space="preserve"> </v>
      </c>
      <c r="L11" s="19">
        <v>0</v>
      </c>
      <c r="M11" s="21">
        <f t="shared" si="2"/>
        <v>0</v>
      </c>
    </row>
    <row r="12" spans="1:13" x14ac:dyDescent="0.2">
      <c r="A12" s="27">
        <v>39900</v>
      </c>
      <c r="B12" s="18" t="s">
        <v>24</v>
      </c>
      <c r="C12" s="19">
        <v>182000</v>
      </c>
      <c r="D12" s="19">
        <v>0</v>
      </c>
      <c r="E12" s="19">
        <v>182000</v>
      </c>
      <c r="F12" s="19">
        <v>36842.81</v>
      </c>
      <c r="G12" s="20">
        <f t="shared" si="0"/>
        <v>0.20243302197802196</v>
      </c>
      <c r="H12" s="19">
        <v>33718.06</v>
      </c>
      <c r="I12" s="19">
        <v>0</v>
      </c>
      <c r="J12" s="19">
        <v>33718.06</v>
      </c>
      <c r="K12" s="20">
        <f t="shared" si="1"/>
        <v>0.9151869794947779</v>
      </c>
      <c r="L12" s="19">
        <v>3124.75</v>
      </c>
      <c r="M12" s="21">
        <f t="shared" si="2"/>
        <v>-145157.19</v>
      </c>
    </row>
    <row r="13" spans="1:13" x14ac:dyDescent="0.2">
      <c r="A13" s="27">
        <v>39906</v>
      </c>
      <c r="B13" s="18" t="s">
        <v>25</v>
      </c>
      <c r="C13" s="19">
        <v>19800</v>
      </c>
      <c r="D13" s="19">
        <v>0</v>
      </c>
      <c r="E13" s="19">
        <v>19800</v>
      </c>
      <c r="F13" s="19">
        <v>0</v>
      </c>
      <c r="G13" s="20">
        <f t="shared" si="0"/>
        <v>0</v>
      </c>
      <c r="H13" s="19">
        <v>0</v>
      </c>
      <c r="I13" s="19">
        <v>0</v>
      </c>
      <c r="J13" s="19">
        <v>0</v>
      </c>
      <c r="K13" s="20" t="str">
        <f t="shared" si="1"/>
        <v xml:space="preserve"> </v>
      </c>
      <c r="L13" s="19">
        <v>0</v>
      </c>
      <c r="M13" s="21">
        <f t="shared" si="2"/>
        <v>-19800</v>
      </c>
    </row>
    <row r="14" spans="1:13" x14ac:dyDescent="0.2">
      <c r="A14" s="27">
        <v>40101</v>
      </c>
      <c r="B14" s="18" t="s">
        <v>26</v>
      </c>
      <c r="C14" s="19">
        <v>10465800</v>
      </c>
      <c r="D14" s="19">
        <v>0</v>
      </c>
      <c r="E14" s="19">
        <v>10465800</v>
      </c>
      <c r="F14" s="19">
        <v>0</v>
      </c>
      <c r="G14" s="20">
        <f t="shared" si="0"/>
        <v>0</v>
      </c>
      <c r="H14" s="19">
        <v>0</v>
      </c>
      <c r="I14" s="19">
        <v>0</v>
      </c>
      <c r="J14" s="19">
        <v>0</v>
      </c>
      <c r="K14" s="20" t="str">
        <f t="shared" si="1"/>
        <v xml:space="preserve"> </v>
      </c>
      <c r="L14" s="19">
        <v>0</v>
      </c>
      <c r="M14" s="21">
        <f t="shared" si="2"/>
        <v>-10465800</v>
      </c>
    </row>
    <row r="15" spans="1:13" x14ac:dyDescent="0.2">
      <c r="A15" s="27">
        <v>45001</v>
      </c>
      <c r="B15" s="18" t="s">
        <v>27</v>
      </c>
      <c r="C15" s="19">
        <v>142800</v>
      </c>
      <c r="D15" s="19">
        <v>0</v>
      </c>
      <c r="E15" s="19">
        <v>142800</v>
      </c>
      <c r="F15" s="19">
        <v>0</v>
      </c>
      <c r="G15" s="20">
        <f t="shared" si="0"/>
        <v>0</v>
      </c>
      <c r="H15" s="19">
        <v>0</v>
      </c>
      <c r="I15" s="19">
        <v>0</v>
      </c>
      <c r="J15" s="19">
        <v>0</v>
      </c>
      <c r="K15" s="20" t="str">
        <f t="shared" si="1"/>
        <v xml:space="preserve"> </v>
      </c>
      <c r="L15" s="19">
        <v>0</v>
      </c>
      <c r="M15" s="21">
        <f t="shared" si="2"/>
        <v>-142800</v>
      </c>
    </row>
    <row r="16" spans="1:13" x14ac:dyDescent="0.2">
      <c r="A16" s="27">
        <v>52000</v>
      </c>
      <c r="B16" s="18" t="s">
        <v>28</v>
      </c>
      <c r="C16" s="19">
        <v>300</v>
      </c>
      <c r="D16" s="19">
        <v>0</v>
      </c>
      <c r="E16" s="19">
        <v>300</v>
      </c>
      <c r="F16" s="19">
        <v>0</v>
      </c>
      <c r="G16" s="20">
        <f t="shared" si="0"/>
        <v>0</v>
      </c>
      <c r="H16" s="19">
        <v>0</v>
      </c>
      <c r="I16" s="19">
        <v>0</v>
      </c>
      <c r="J16" s="19">
        <v>0</v>
      </c>
      <c r="K16" s="20" t="str">
        <f t="shared" si="1"/>
        <v xml:space="preserve"> </v>
      </c>
      <c r="L16" s="19">
        <v>0</v>
      </c>
      <c r="M16" s="21">
        <f t="shared" si="2"/>
        <v>-300</v>
      </c>
    </row>
    <row r="17" spans="1:13" x14ac:dyDescent="0.2">
      <c r="A17" s="27">
        <v>55000</v>
      </c>
      <c r="B17" s="18" t="s">
        <v>29</v>
      </c>
      <c r="C17" s="19">
        <v>138670</v>
      </c>
      <c r="D17" s="19">
        <v>0</v>
      </c>
      <c r="E17" s="19">
        <v>138670</v>
      </c>
      <c r="F17" s="19">
        <v>0</v>
      </c>
      <c r="G17" s="20">
        <f t="shared" si="0"/>
        <v>0</v>
      </c>
      <c r="H17" s="19">
        <v>0</v>
      </c>
      <c r="I17" s="19">
        <v>0</v>
      </c>
      <c r="J17" s="19">
        <v>0</v>
      </c>
      <c r="K17" s="20" t="str">
        <f t="shared" si="1"/>
        <v xml:space="preserve"> </v>
      </c>
      <c r="L17" s="19">
        <v>0</v>
      </c>
      <c r="M17" s="21">
        <f t="shared" si="2"/>
        <v>-138670</v>
      </c>
    </row>
    <row r="18" spans="1:13" x14ac:dyDescent="0.2">
      <c r="A18" s="27">
        <v>55500</v>
      </c>
      <c r="B18" s="18" t="s">
        <v>30</v>
      </c>
      <c r="C18" s="19">
        <v>46000</v>
      </c>
      <c r="D18" s="19">
        <v>0</v>
      </c>
      <c r="E18" s="19">
        <v>46000</v>
      </c>
      <c r="F18" s="19">
        <v>30150</v>
      </c>
      <c r="G18" s="20">
        <f t="shared" ref="G18:G21" si="3">IF(C18=0," ",F18/C18)</f>
        <v>0.6554347826086957</v>
      </c>
      <c r="H18" s="19">
        <v>18633.47</v>
      </c>
      <c r="I18" s="19">
        <v>0</v>
      </c>
      <c r="J18" s="19">
        <v>18633.47</v>
      </c>
      <c r="K18" s="20">
        <f t="shared" si="1"/>
        <v>0.61802553897180768</v>
      </c>
      <c r="L18" s="19">
        <v>11516.53</v>
      </c>
      <c r="M18" s="21">
        <f t="shared" si="2"/>
        <v>-15850</v>
      </c>
    </row>
    <row r="19" spans="1:13" x14ac:dyDescent="0.2">
      <c r="A19" s="27">
        <v>55900</v>
      </c>
      <c r="B19" s="18" t="s">
        <v>31</v>
      </c>
      <c r="C19" s="19">
        <v>40100</v>
      </c>
      <c r="D19" s="19">
        <v>0</v>
      </c>
      <c r="E19" s="19">
        <v>40100</v>
      </c>
      <c r="F19" s="19">
        <v>4240</v>
      </c>
      <c r="G19" s="20">
        <f t="shared" si="3"/>
        <v>0.1057356608478803</v>
      </c>
      <c r="H19" s="19">
        <v>3460</v>
      </c>
      <c r="I19" s="19">
        <v>0</v>
      </c>
      <c r="J19" s="19">
        <v>3460</v>
      </c>
      <c r="K19" s="20">
        <f t="shared" si="1"/>
        <v>0.81603773584905659</v>
      </c>
      <c r="L19" s="19">
        <v>780</v>
      </c>
      <c r="M19" s="21">
        <f t="shared" si="2"/>
        <v>-35860</v>
      </c>
    </row>
    <row r="20" spans="1:13" x14ac:dyDescent="0.2">
      <c r="A20" s="27">
        <v>55901</v>
      </c>
      <c r="B20" s="18" t="s">
        <v>32</v>
      </c>
      <c r="C20" s="19">
        <v>112500</v>
      </c>
      <c r="D20" s="19">
        <v>0</v>
      </c>
      <c r="E20" s="19">
        <v>112500</v>
      </c>
      <c r="F20" s="19">
        <v>27093.25</v>
      </c>
      <c r="G20" s="20">
        <f t="shared" si="3"/>
        <v>0.2408288888888889</v>
      </c>
      <c r="H20" s="19">
        <v>17603.37</v>
      </c>
      <c r="I20" s="19">
        <v>0</v>
      </c>
      <c r="J20" s="19">
        <v>17603.37</v>
      </c>
      <c r="K20" s="20">
        <f t="shared" si="1"/>
        <v>0.64973268249471727</v>
      </c>
      <c r="L20" s="19">
        <v>9489.8799999999992</v>
      </c>
      <c r="M20" s="21">
        <f t="shared" si="2"/>
        <v>-85406.75</v>
      </c>
    </row>
    <row r="21" spans="1:13" x14ac:dyDescent="0.2">
      <c r="A21" s="27">
        <v>59600</v>
      </c>
      <c r="B21" s="18" t="s">
        <v>33</v>
      </c>
      <c r="C21" s="19">
        <v>268000</v>
      </c>
      <c r="D21" s="19">
        <v>0</v>
      </c>
      <c r="E21" s="19">
        <v>268000</v>
      </c>
      <c r="F21" s="19">
        <v>118986.41</v>
      </c>
      <c r="G21" s="20">
        <f t="shared" si="3"/>
        <v>0.44397914179104481</v>
      </c>
      <c r="H21" s="19">
        <v>97611.11</v>
      </c>
      <c r="I21" s="19">
        <v>236.18</v>
      </c>
      <c r="J21" s="19">
        <v>97374.93</v>
      </c>
      <c r="K21" s="20">
        <f t="shared" si="1"/>
        <v>0.81837018193926503</v>
      </c>
      <c r="L21" s="19">
        <v>21611.48</v>
      </c>
      <c r="M21" s="21">
        <f t="shared" si="2"/>
        <v>-149013.59</v>
      </c>
    </row>
    <row r="22" spans="1:13" s="3" customFormat="1" x14ac:dyDescent="0.2">
      <c r="A22" s="28"/>
      <c r="B22" s="22" t="s">
        <v>15</v>
      </c>
      <c r="C22" s="23">
        <f>SUM(C7:C21)</f>
        <v>16196470</v>
      </c>
      <c r="D22" s="23">
        <f>SUM(D7:D21)</f>
        <v>0</v>
      </c>
      <c r="E22" s="23">
        <f>SUM(E7:E21)</f>
        <v>16196470</v>
      </c>
      <c r="F22" s="23">
        <f>SUM(F7:F21)</f>
        <v>878866.36000000022</v>
      </c>
      <c r="G22" s="24">
        <f t="shared" ref="G22:G33" si="4">F22/C22</f>
        <v>5.4262833815022671E-2</v>
      </c>
      <c r="H22" s="23">
        <f>SUM(H7:H21)</f>
        <v>785145.55999999982</v>
      </c>
      <c r="I22" s="23">
        <f>SUM(I7:I21)</f>
        <v>31557</v>
      </c>
      <c r="J22" s="23">
        <f>SUM(J7:J21)</f>
        <v>753588.56</v>
      </c>
      <c r="K22" s="24">
        <f t="shared" ref="K22" si="5">IF(F22=0," ",J22/F22)</f>
        <v>0.85745523358067754</v>
      </c>
      <c r="L22" s="23">
        <f>SUM(L7:L21)</f>
        <v>125277.8</v>
      </c>
      <c r="M22" s="23">
        <f>SUM(M7:M21)</f>
        <v>-15317603.640000001</v>
      </c>
    </row>
    <row r="23" spans="1:13" x14ac:dyDescent="0.2">
      <c r="A23" s="11"/>
      <c r="B23" s="11"/>
      <c r="C23" s="10"/>
      <c r="E23" s="10"/>
      <c r="G23" s="9"/>
      <c r="K23" s="9"/>
      <c r="M23" s="10"/>
    </row>
    <row r="24" spans="1:13" x14ac:dyDescent="0.2">
      <c r="A24" s="27">
        <v>70101</v>
      </c>
      <c r="B24" s="18" t="s">
        <v>34</v>
      </c>
      <c r="C24" s="19">
        <v>1860000</v>
      </c>
      <c r="D24" s="19">
        <v>0</v>
      </c>
      <c r="E24" s="19">
        <v>1860000</v>
      </c>
      <c r="F24" s="19">
        <v>76.959999999999994</v>
      </c>
      <c r="G24" s="20">
        <v>0</v>
      </c>
      <c r="H24" s="19">
        <v>76.959999999999994</v>
      </c>
      <c r="I24" s="19">
        <v>0</v>
      </c>
      <c r="J24" s="19">
        <v>76.959999999999994</v>
      </c>
      <c r="K24" s="20">
        <f>IF(F24=0," ",J24/F24)</f>
        <v>1</v>
      </c>
      <c r="L24" s="19">
        <v>0</v>
      </c>
      <c r="M24" s="21">
        <f>F24-E24</f>
        <v>-1859923.04</v>
      </c>
    </row>
    <row r="25" spans="1:13" s="3" customFormat="1" x14ac:dyDescent="0.2">
      <c r="B25" s="22" t="s">
        <v>18</v>
      </c>
      <c r="C25" s="25">
        <f>SUM(C24)</f>
        <v>1860000</v>
      </c>
      <c r="D25" s="25">
        <f t="shared" ref="D25:F25" si="6">SUM(D24)</f>
        <v>0</v>
      </c>
      <c r="E25" s="25">
        <f t="shared" si="6"/>
        <v>1860000</v>
      </c>
      <c r="F25" s="25">
        <f t="shared" si="6"/>
        <v>76.959999999999994</v>
      </c>
      <c r="G25" s="24">
        <f t="shared" ref="G25" si="7">F25/C25</f>
        <v>4.1376344086021501E-5</v>
      </c>
      <c r="H25" s="25">
        <f>SUM(H24)</f>
        <v>76.959999999999994</v>
      </c>
      <c r="I25" s="25">
        <f t="shared" ref="I25:J25" si="8">SUM(I24)</f>
        <v>0</v>
      </c>
      <c r="J25" s="25">
        <f t="shared" si="8"/>
        <v>76.959999999999994</v>
      </c>
      <c r="K25" s="24">
        <f t="shared" ref="K25" si="9">IF(F25=0," ",J25/F25)</f>
        <v>1</v>
      </c>
      <c r="L25" s="25">
        <f>SUM(L24)</f>
        <v>0</v>
      </c>
      <c r="M25" s="25">
        <f>SUM(M24)</f>
        <v>-1859923.04</v>
      </c>
    </row>
    <row r="26" spans="1:13" x14ac:dyDescent="0.2">
      <c r="A26" s="12"/>
      <c r="B26" s="13"/>
      <c r="C26" s="14"/>
      <c r="D26" s="14"/>
      <c r="E26" s="14"/>
      <c r="F26" s="14"/>
      <c r="G26" s="9"/>
      <c r="H26" s="14"/>
      <c r="I26" s="14"/>
      <c r="J26" s="14"/>
      <c r="K26" s="9"/>
      <c r="L26" s="14"/>
      <c r="M26" s="10"/>
    </row>
    <row r="27" spans="1:13" x14ac:dyDescent="0.2">
      <c r="A27" s="27">
        <v>83000</v>
      </c>
      <c r="B27" s="18" t="s">
        <v>35</v>
      </c>
      <c r="C27" s="19">
        <v>0</v>
      </c>
      <c r="D27" s="19">
        <v>0</v>
      </c>
      <c r="E27" s="19">
        <v>0</v>
      </c>
      <c r="F27" s="19">
        <v>0</v>
      </c>
      <c r="G27" s="20">
        <v>0</v>
      </c>
      <c r="H27" s="19">
        <v>0</v>
      </c>
      <c r="I27" s="19">
        <v>0</v>
      </c>
      <c r="J27" s="19">
        <v>0</v>
      </c>
      <c r="K27" s="20" t="str">
        <f t="shared" ref="K27:K30" si="10">IF(F27=0," ",J27/F27)</f>
        <v xml:space="preserve"> </v>
      </c>
      <c r="L27" s="19">
        <v>0</v>
      </c>
      <c r="M27" s="21">
        <f t="shared" ref="M27:M30" si="11">F27-E27</f>
        <v>0</v>
      </c>
    </row>
    <row r="28" spans="1:13" x14ac:dyDescent="0.2">
      <c r="A28" s="27">
        <v>83001</v>
      </c>
      <c r="B28" s="18" t="s">
        <v>36</v>
      </c>
      <c r="C28" s="19">
        <v>11000</v>
      </c>
      <c r="D28" s="19">
        <v>0</v>
      </c>
      <c r="E28" s="19">
        <v>11000</v>
      </c>
      <c r="F28" s="19">
        <v>0</v>
      </c>
      <c r="G28" s="20">
        <v>0</v>
      </c>
      <c r="H28" s="19">
        <v>0</v>
      </c>
      <c r="I28" s="19">
        <v>0</v>
      </c>
      <c r="J28" s="19">
        <v>0</v>
      </c>
      <c r="K28" s="20" t="str">
        <f t="shared" si="10"/>
        <v xml:space="preserve"> </v>
      </c>
      <c r="L28" s="19">
        <v>0</v>
      </c>
      <c r="M28" s="21">
        <f t="shared" si="11"/>
        <v>-11000</v>
      </c>
    </row>
    <row r="29" spans="1:13" x14ac:dyDescent="0.2">
      <c r="A29" s="27">
        <v>83101</v>
      </c>
      <c r="B29" s="18" t="s">
        <v>37</v>
      </c>
      <c r="C29" s="19">
        <v>6800</v>
      </c>
      <c r="D29" s="19">
        <v>0</v>
      </c>
      <c r="E29" s="19">
        <v>6800</v>
      </c>
      <c r="F29" s="19">
        <v>0</v>
      </c>
      <c r="G29" s="20">
        <v>0</v>
      </c>
      <c r="H29" s="19">
        <v>0</v>
      </c>
      <c r="I29" s="19">
        <v>0</v>
      </c>
      <c r="J29" s="19">
        <v>0</v>
      </c>
      <c r="K29" s="20" t="str">
        <f t="shared" si="10"/>
        <v xml:space="preserve"> </v>
      </c>
      <c r="L29" s="19">
        <v>0</v>
      </c>
      <c r="M29" s="21">
        <f t="shared" si="11"/>
        <v>-6800</v>
      </c>
    </row>
    <row r="30" spans="1:13" x14ac:dyDescent="0.2">
      <c r="A30" s="27">
        <v>87000</v>
      </c>
      <c r="B30" s="18" t="s">
        <v>40</v>
      </c>
      <c r="C30" s="19">
        <v>0</v>
      </c>
      <c r="D30" s="19">
        <v>1021166.73</v>
      </c>
      <c r="E30" s="19">
        <v>1021166.73</v>
      </c>
      <c r="F30" s="19">
        <v>0</v>
      </c>
      <c r="G30" s="20">
        <v>0</v>
      </c>
      <c r="H30" s="19">
        <v>0</v>
      </c>
      <c r="I30" s="19">
        <v>0</v>
      </c>
      <c r="J30" s="19">
        <v>0</v>
      </c>
      <c r="K30" s="20" t="str">
        <f t="shared" si="10"/>
        <v xml:space="preserve"> </v>
      </c>
      <c r="L30" s="19">
        <v>0</v>
      </c>
      <c r="M30" s="21">
        <f t="shared" si="11"/>
        <v>-1021166.73</v>
      </c>
    </row>
    <row r="31" spans="1:13" s="3" customFormat="1" x14ac:dyDescent="0.2">
      <c r="B31" s="22" t="s">
        <v>19</v>
      </c>
      <c r="C31" s="25">
        <f>SUM(C27:C30)</f>
        <v>17800</v>
      </c>
      <c r="D31" s="25">
        <f>SUM(D27:D30)</f>
        <v>1021166.73</v>
      </c>
      <c r="E31" s="25">
        <f>SUM(E27:E30)</f>
        <v>1038966.73</v>
      </c>
      <c r="F31" s="25">
        <f>SUM(F27:F30)</f>
        <v>0</v>
      </c>
      <c r="G31" s="24">
        <f t="shared" si="4"/>
        <v>0</v>
      </c>
      <c r="H31" s="25">
        <f>SUM(H27:H30)</f>
        <v>0</v>
      </c>
      <c r="I31" s="25">
        <f>SUM(I27:I30)</f>
        <v>0</v>
      </c>
      <c r="J31" s="25">
        <f>SUM(J27:J30)</f>
        <v>0</v>
      </c>
      <c r="K31" s="24" t="str">
        <f t="shared" ref="K31" si="12">IF(F31=0," ",J31/F31)</f>
        <v xml:space="preserve"> </v>
      </c>
      <c r="L31" s="25">
        <f>SUM(L27:L30)</f>
        <v>0</v>
      </c>
      <c r="M31" s="25">
        <f>SUM(M27:M30)</f>
        <v>-1038966.73</v>
      </c>
    </row>
    <row r="32" spans="1:13" x14ac:dyDescent="0.2">
      <c r="G32" s="9"/>
      <c r="K32" s="9"/>
    </row>
    <row r="33" spans="2:13" s="3" customFormat="1" x14ac:dyDescent="0.2">
      <c r="B33" s="26" t="s">
        <v>16</v>
      </c>
      <c r="C33" s="23">
        <f>C22+C25+C31</f>
        <v>18074270</v>
      </c>
      <c r="D33" s="23">
        <f>D22+D25+D31</f>
        <v>1021166.73</v>
      </c>
      <c r="E33" s="23">
        <f>E22+E25+E31</f>
        <v>19095436.73</v>
      </c>
      <c r="F33" s="23">
        <f>F22+F25+F31</f>
        <v>878943.32000000018</v>
      </c>
      <c r="G33" s="24">
        <f t="shared" si="4"/>
        <v>4.8629533585588802E-2</v>
      </c>
      <c r="H33" s="23">
        <f>H22+H25+H31</f>
        <v>785222.51999999979</v>
      </c>
      <c r="I33" s="23">
        <f>I22+I25+I31</f>
        <v>31557</v>
      </c>
      <c r="J33" s="23">
        <f>J22+J25+J31</f>
        <v>753665.52</v>
      </c>
      <c r="K33" s="24">
        <f t="shared" ref="K33" si="13">J33/F33</f>
        <v>0.857467714755486</v>
      </c>
      <c r="L33" s="23">
        <f>L22+L25+L31</f>
        <v>125277.8</v>
      </c>
      <c r="M33" s="23">
        <f>M22+M25+M31</f>
        <v>-18216493.41</v>
      </c>
    </row>
    <row r="36" spans="2:13" x14ac:dyDescent="0.2">
      <c r="C36" s="30"/>
      <c r="D36" s="30"/>
      <c r="E36" s="30"/>
      <c r="F36" s="30"/>
      <c r="G36" s="30"/>
      <c r="H36" s="30"/>
      <c r="I36" s="30"/>
      <c r="J36" s="30"/>
      <c r="K36" s="30"/>
      <c r="L36" s="30"/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.39370078740157483"/>
  <pageSetup paperSize="9" scale="79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1º trimes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2024-04-03T07:26:55Z</cp:lastPrinted>
  <dcterms:created xsi:type="dcterms:W3CDTF">2016-04-20T09:31:50Z</dcterms:created>
  <dcterms:modified xsi:type="dcterms:W3CDTF">2026-04-24T10:57:02Z</dcterms:modified>
</cp:coreProperties>
</file>