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C\SEGUNDO TRIMESTRE\"/>
    </mc:Choice>
  </mc:AlternateContent>
  <xr:revisionPtr revIDLastSave="0" documentId="13_ncr:1_{CB728A37-3C4D-40D2-8DDE-8393A422C144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2º trimes 25" sheetId="1" r:id="rId1"/>
  </sheets>
  <definedNames>
    <definedName name="_xlnm.Print_Titles" localSheetId="0">'Ejecución ingresos 2º trimes 25'!$1:$6</definedName>
  </definedNames>
  <calcPr calcId="191029"/>
</workbook>
</file>

<file path=xl/calcChain.xml><?xml version="1.0" encoding="utf-8"?>
<calcChain xmlns="http://schemas.openxmlformats.org/spreadsheetml/2006/main">
  <c r="G89" i="1" l="1"/>
  <c r="G90" i="1"/>
  <c r="G91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C86" i="1"/>
  <c r="D86" i="1"/>
  <c r="E86" i="1"/>
  <c r="F86" i="1"/>
  <c r="K7" i="1" l="1"/>
  <c r="M89" i="1" l="1"/>
  <c r="M90" i="1"/>
  <c r="M91" i="1"/>
  <c r="K89" i="1"/>
  <c r="K90" i="1"/>
  <c r="K91" i="1"/>
  <c r="C92" i="1"/>
  <c r="D92" i="1"/>
  <c r="E92" i="1"/>
  <c r="F92" i="1"/>
  <c r="C99" i="1"/>
  <c r="D99" i="1"/>
  <c r="E99" i="1"/>
  <c r="F99" i="1"/>
  <c r="F101" i="1" l="1"/>
  <c r="C101" i="1"/>
  <c r="E101" i="1"/>
  <c r="D101" i="1"/>
  <c r="H92" i="1" l="1"/>
  <c r="I92" i="1"/>
  <c r="J92" i="1"/>
  <c r="L92" i="1"/>
  <c r="G88" i="1"/>
  <c r="G92" i="1"/>
  <c r="H86" i="1"/>
  <c r="I86" i="1"/>
  <c r="J86" i="1"/>
  <c r="L86" i="1"/>
  <c r="M95" i="1" l="1"/>
  <c r="M96" i="1"/>
  <c r="M97" i="1"/>
  <c r="M98" i="1"/>
  <c r="K95" i="1"/>
  <c r="K96" i="1"/>
  <c r="K97" i="1"/>
  <c r="K98" i="1"/>
  <c r="K94" i="1" l="1"/>
  <c r="M94" i="1"/>
  <c r="K92" i="1" l="1"/>
  <c r="M88" i="1"/>
  <c r="M92" i="1" s="1"/>
  <c r="K88" i="1"/>
  <c r="G7" i="1" l="1"/>
  <c r="G86" i="1" l="1"/>
  <c r="M99" i="1" l="1"/>
  <c r="L99" i="1"/>
  <c r="I99" i="1"/>
  <c r="J99" i="1"/>
  <c r="K99" i="1" s="1"/>
  <c r="H99" i="1"/>
  <c r="L101" i="1" l="1"/>
  <c r="I101" i="1"/>
  <c r="J101" i="1"/>
  <c r="H101" i="1"/>
  <c r="K86" i="1" l="1"/>
  <c r="G101" i="1"/>
  <c r="M7" i="1"/>
  <c r="M86" i="1" s="1"/>
  <c r="M101" i="1" s="1"/>
  <c r="K101" i="1" l="1"/>
  <c r="G99" i="1"/>
</calcChain>
</file>

<file path=xl/sharedStrings.xml><?xml version="1.0" encoding="utf-8"?>
<sst xmlns="http://schemas.openxmlformats.org/spreadsheetml/2006/main" count="109" uniqueCount="107">
  <si>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</si>
  <si>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</si>
  <si>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</si>
  <si>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</si>
  <si>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</si>
  <si>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</si>
  <si>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</si>
  <si>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</si>
  <si>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</si>
  <si>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</si>
  <si>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</si>
  <si>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</si>
  <si>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</si>
  <si>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</si>
  <si>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</si>
  <si>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</si>
  <si>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</si>
  <si>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</si>
  <si>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</t>
  </si>
  <si>
    <t>Total de operaciones financieras</t>
  </si>
  <si>
    <t>Entradas a museos, exposiciones, espectáculos.</t>
  </si>
  <si>
    <t>Venta de entradas LAVA</t>
  </si>
  <si>
    <t>Venta de entradas SEMINCI</t>
  </si>
  <si>
    <t>Venta de entradas PLANETARIO MUSEO DE LA CIENCIA</t>
  </si>
  <si>
    <t>Venta de entradas EXPOSICIONES MUSEO DE LA CIENCIA</t>
  </si>
  <si>
    <t>Venta de entradas CINE DE VERANO - SAN BENITO</t>
  </si>
  <si>
    <t>Venta de entradas MUSEO CASA COLON</t>
  </si>
  <si>
    <t>Venta de entradas CASA ZORRILLA</t>
  </si>
  <si>
    <t>Otros precios públicos.</t>
  </si>
  <si>
    <t>Matrículas e Inscripciones TALLERES INFANTILES FMC</t>
  </si>
  <si>
    <t>Talleres SEMINCI CAMPUS</t>
  </si>
  <si>
    <t>Talleres MUSEO DE LA CIENCIA</t>
  </si>
  <si>
    <t>Talleres MUSEO PATIO HERRERIANO</t>
  </si>
  <si>
    <t>Talleres TEATRO CALDERON</t>
  </si>
  <si>
    <t>Ventas</t>
  </si>
  <si>
    <t>Venta de otros bienes SEMINCI</t>
  </si>
  <si>
    <t>Venta de publicaciones MUSEO DE LA CIENCIA</t>
  </si>
  <si>
    <t>Venta de otros bienes MUSEO DE LA CIENCIA</t>
  </si>
  <si>
    <t>Venta de publicaciones MUSEO PATIO HERRERIANO</t>
  </si>
  <si>
    <t>Venta de otros bienes MUSEO PATIO HERRERIANO</t>
  </si>
  <si>
    <t>Venta de otros bienes MUSEO CASA COLON</t>
  </si>
  <si>
    <t>Otros reintegros de operaciones corrientes.</t>
  </si>
  <si>
    <t>Otros ingresos diversos.</t>
  </si>
  <si>
    <t>Otros ingresos diversos FMC</t>
  </si>
  <si>
    <t>De la Administración General de la Entidad Local.</t>
  </si>
  <si>
    <t>De la Administración General del Estado.</t>
  </si>
  <si>
    <t>De la Administración General de las Comunidades Autónomas.</t>
  </si>
  <si>
    <t>De Diputaciones, Consejos o Cabildos.</t>
  </si>
  <si>
    <t>De Empresas privadas.</t>
  </si>
  <si>
    <t>Convenios de MECENAZGO de empresas privadas MUSEO CIENCIA</t>
  </si>
  <si>
    <t>De familias e instituciones sin fines de lucro.</t>
  </si>
  <si>
    <t>Donaciones ""Amigos del Museo Patio Herreriano""</t>
  </si>
  <si>
    <t>Donaciones ""Amigos del Museo de la Ciencia""</t>
  </si>
  <si>
    <t>De concesiones admtivas con contraprestación periódica</t>
  </si>
  <si>
    <t>Concesiones admtivas contrap. periódica (ALQUILE GASTROLAVA)</t>
  </si>
  <si>
    <t>Concesiones admtivas contrap. periódica (CAFE.MUSEO CIENCIA)</t>
  </si>
  <si>
    <t>Concesiones admtivas contrap. periódica(REST.PATIO HERRERIA)</t>
  </si>
  <si>
    <t>Otras concesiones y aprovechamientos.</t>
  </si>
  <si>
    <t>Alquileres y servicios espacios TEATRO CALDERON</t>
  </si>
  <si>
    <t>Alquileres y servicios espacios MUSEO DE LA CIENCIA</t>
  </si>
  <si>
    <t>Alquileres y servicios espacios PATIO HERRERIANO</t>
  </si>
  <si>
    <t>Otros ingresos patrimoniales.</t>
  </si>
  <si>
    <t>Ingresos por publicidad SEMINCI</t>
  </si>
  <si>
    <t>Convenios Patrocinio Publicitario MUSEO PATIO HERRERIANO</t>
  </si>
  <si>
    <t>Aportación de capital del Ayuntamiento de Valladolid</t>
  </si>
  <si>
    <t>Reintegros de préstamos de fuera del sector público a c/p</t>
  </si>
  <si>
    <t>Reintegro de anuncios por cuenta de particulares</t>
  </si>
  <si>
    <t>Reintregro de anticipos al personal</t>
  </si>
  <si>
    <t>Reintegros de préstamos al personal</t>
  </si>
  <si>
    <t>Para gastos generales.</t>
  </si>
  <si>
    <t>Venta TALLERES CASA ZORRILLA</t>
  </si>
  <si>
    <t>Subvención Teatro LAVA de la Junta de Castilla y León</t>
  </si>
  <si>
    <t>Subvención INAEM a FMC dentro del Plan Next Generation UE</t>
  </si>
  <si>
    <t>Venta de publicaciones FMC - EXPOSICIONES,C.ZORRILLA Y OTROS</t>
  </si>
  <si>
    <t>Venta de acreditaciones SEMINCI</t>
  </si>
  <si>
    <t>Ventas de FMC</t>
  </si>
  <si>
    <t>Aportación ordinaria del Ayuntamiento Educación y Cultura</t>
  </si>
  <si>
    <t>Aportaci¢n del Ayuntamiento Area de Turismo</t>
  </si>
  <si>
    <t>Mº Cultura para FMC</t>
  </si>
  <si>
    <t>Mº Cultura para SEMINCI</t>
  </si>
  <si>
    <t>Aportación JCYL para FMC</t>
  </si>
  <si>
    <t>Aportación JCYL para SEMINCI</t>
  </si>
  <si>
    <t>Aportación Diputación VA para FMC</t>
  </si>
  <si>
    <t>Aportación Diputación VA para SEMINCI</t>
  </si>
  <si>
    <t>Mecenazgo para FMC</t>
  </si>
  <si>
    <t>Mecenazgo para SEMINCI</t>
  </si>
  <si>
    <t>Otras transferencias de la Unión Europea.</t>
  </si>
  <si>
    <t>Subv. UE Proyecto Creart 2024-2026</t>
  </si>
  <si>
    <t>Concesiones FMC</t>
  </si>
  <si>
    <t>Concesiones SEMINCI</t>
  </si>
  <si>
    <t>Venta de entradas TEATRO CALDERON</t>
  </si>
  <si>
    <t>Otros Precios Públicos FMC</t>
  </si>
  <si>
    <t>Otros Precios Públicos SEMINCI</t>
  </si>
  <si>
    <t>Venta de publicaciones FMC</t>
  </si>
  <si>
    <t>Venta de publicaciones SEMINICI</t>
  </si>
  <si>
    <t>Subvenciones de Diputación Valladolid al TEATRO CALDERON</t>
  </si>
  <si>
    <t>Amigos de los Otros Museos FMC</t>
  </si>
  <si>
    <t>SUBVENCION UE EUROPA CREATIVA SEMINCI</t>
  </si>
  <si>
    <t>Alquiler y Servicios FMC (SALA FRANCISCO DE COSSIO)</t>
  </si>
  <si>
    <t>Alquileres y Servicios CASA ZORRILLA</t>
  </si>
  <si>
    <t>Alquiler y Servicios LAVA</t>
  </si>
  <si>
    <t>Alquileres y Servicios SEMINCI</t>
  </si>
  <si>
    <t>Ingresos Patrocinios Publicitarios FMC (TEATRO CALDERON)</t>
  </si>
  <si>
    <t>Patrocinios Publicitarios FMC (MUSEO DE LA CIENCIA, LAVA)</t>
  </si>
  <si>
    <t>Ingresos por Convenios Patrocinio Publicitario SEMINCI</t>
  </si>
  <si>
    <t>ESTADO DE EJECUCIÓN DE INGRESOS DE LA FUNDACIÓN MUNICIPAL DE CULTURA - 30 DE JUNIO DE 2025</t>
  </si>
  <si>
    <t>PATROCINIOS PUBLICITARIOS SEMINCI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</si>
</sst>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2" fillId="0" borderId="1" applyNumberFormat="0" applyFill="0" applyAlignment="0" applyProtection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>
      <alignment horizontal="right"/>
    </xf>
    <xf numFmtId="49" fontId="6" fillId="0" borderId="2" xfId="3" applyNumberFormat="1" applyFont="1" applyBorder="1"/>
    <xf numFmtId="4" fontId="6" fillId="0" borderId="2" xfId="3" applyNumberFormat="1" applyFont="1" applyBorder="1"/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Fill="1" applyBorder="1" applyAlignment="1" applyProtection="1"/>
    <xf numFmtId="0" fontId="4" fillId="0" borderId="2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1" fontId="6" fillId="0" borderId="2" xfId="3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</cellXfs>
  <cellStyles count="4">
    <cellStyle name="Buena" xfId="1" xr:uid="{00000000-0005-0000-0000-000000000000}"/>
    <cellStyle name="Normal" xfId="0" builtinId="0"/>
    <cellStyle name="Normal_Ejecución ingresos 3º trimes 23" xfId="3" xr:uid="{3D1ED271-1086-4352-8168-D73186FD49D3}"/>
    <cellStyle name="Título 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1"/>
  <sheetViews>
    <sheetView showGridLines="0" tabSelected="1" showWhiteSpace="0" zoomScaleNormal="100" workbookViewId="0">
      <selection activeCell="C25" sqref="C25"/>
    </sheetView>
  </sheetViews>
  <sheetFormatPr baseColWidth="10" defaultColWidth="11.42578125" defaultRowHeight="12.75" x14ac:dyDescent="0.2"/>
  <cols>
    <col min="1" max="1" width="10.7109375" style="1" customWidth="1"/>
    <col min="2" max="2" width="48.28515625" style="1" customWidth="1"/>
    <col min="3" max="13" width="13.42578125" style="1" customWidth="1"/>
    <col min="14" max="16384" width="11.42578125" style="1"/>
  </cols>
  <sheetData>
    <row r="1" spans="1:13" ht="24.75" customHeight="1" x14ac:dyDescent="0.2">
      <c r="A1" s="26" t="s">
        <v>105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">
      <c r="A2" s="2" t="s">
        <v>0</v>
      </c>
      <c r="B2" s="3"/>
      <c r="C2" s="3"/>
      <c r="J2" s="4"/>
      <c r="K2" s="5"/>
    </row>
    <row r="3" spans="1:13" x14ac:dyDescent="0.2">
      <c r="A3" s="2" t="s">
        <v>1</v>
      </c>
      <c r="B3" s="3"/>
      <c r="C3" s="6">
        <v>2025</v>
      </c>
      <c r="K3" s="4"/>
    </row>
    <row r="4" spans="1:13" x14ac:dyDescent="0.2">
      <c r="A4" s="7" t="s">
        <v>14</v>
      </c>
      <c r="B4" s="3"/>
      <c r="C4" s="8">
        <v>45838</v>
      </c>
    </row>
    <row r="6" spans="1:13" s="3" customFormat="1" ht="25.5" x14ac:dyDescent="0.2">
      <c r="A6" s="22" t="s">
        <v>2</v>
      </c>
      <c r="B6" s="23" t="s">
        <v>15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24" t="s">
        <v>12</v>
      </c>
      <c r="M6" s="24" t="s">
        <v>13</v>
      </c>
    </row>
    <row r="7" spans="1:13" x14ac:dyDescent="0.2">
      <c r="A7" s="25">
        <v>344</v>
      </c>
      <c r="B7" s="13" t="s">
        <v>20</v>
      </c>
      <c r="C7" s="14">
        <v>0</v>
      </c>
      <c r="D7" s="14">
        <v>0</v>
      </c>
      <c r="E7" s="14">
        <v>0</v>
      </c>
      <c r="F7" s="14">
        <v>0</v>
      </c>
      <c r="G7" s="15" t="str">
        <f>IF(C7=0," ",F7/C7)</f>
        <v xml:space="preserve"> </v>
      </c>
      <c r="H7" s="14">
        <v>0</v>
      </c>
      <c r="I7" s="14">
        <v>0</v>
      </c>
      <c r="J7" s="14">
        <v>0</v>
      </c>
      <c r="K7" s="15" t="str">
        <f>IF(F7=0," ",J7/F7)</f>
        <v xml:space="preserve"> </v>
      </c>
      <c r="L7" s="14">
        <v>0</v>
      </c>
      <c r="M7" s="16">
        <f>F7-E7</f>
        <v>0</v>
      </c>
    </row>
    <row r="8" spans="1:13" x14ac:dyDescent="0.2">
      <c r="A8" s="25">
        <v>34400</v>
      </c>
      <c r="B8" s="13" t="s">
        <v>21</v>
      </c>
      <c r="C8" s="14">
        <v>1670000</v>
      </c>
      <c r="D8" s="14">
        <v>0</v>
      </c>
      <c r="E8" s="14">
        <v>1670000</v>
      </c>
      <c r="F8" s="14">
        <v>42969.5</v>
      </c>
      <c r="G8" s="15">
        <f t="shared" ref="G8:G71" si="0">IF(C8=0," ",F8/C8)</f>
        <v>2.5730239520958084E-2</v>
      </c>
      <c r="H8" s="14">
        <v>50731.5</v>
      </c>
      <c r="I8" s="14">
        <v>7762</v>
      </c>
      <c r="J8" s="14">
        <v>7762</v>
      </c>
      <c r="K8" s="15">
        <f t="shared" ref="K8:K71" si="1">IF(F8=0," ",J8/F8)</f>
        <v>0.18063975610607524</v>
      </c>
      <c r="L8" s="14">
        <v>0</v>
      </c>
      <c r="M8" s="16">
        <f t="shared" ref="M8:M71" si="2">F8-E8</f>
        <v>-1627030.5</v>
      </c>
    </row>
    <row r="9" spans="1:13" x14ac:dyDescent="0.2">
      <c r="A9" s="25">
        <v>34401</v>
      </c>
      <c r="B9" s="13" t="s">
        <v>74</v>
      </c>
      <c r="C9" s="14">
        <v>217000</v>
      </c>
      <c r="D9" s="14">
        <v>0</v>
      </c>
      <c r="E9" s="14">
        <v>217000</v>
      </c>
      <c r="F9" s="14">
        <v>0</v>
      </c>
      <c r="G9" s="15">
        <f t="shared" si="0"/>
        <v>0</v>
      </c>
      <c r="H9" s="14">
        <v>0</v>
      </c>
      <c r="I9" s="14">
        <v>0</v>
      </c>
      <c r="J9" s="14">
        <v>0</v>
      </c>
      <c r="K9" s="15" t="str">
        <f t="shared" si="1"/>
        <v xml:space="preserve"> </v>
      </c>
      <c r="L9" s="14">
        <v>0</v>
      </c>
      <c r="M9" s="16">
        <f t="shared" si="2"/>
        <v>-217000</v>
      </c>
    </row>
    <row r="10" spans="1:13" x14ac:dyDescent="0.2">
      <c r="A10" s="25">
        <v>34402</v>
      </c>
      <c r="B10" s="13" t="s">
        <v>90</v>
      </c>
      <c r="C10" s="14">
        <v>0</v>
      </c>
      <c r="D10" s="14">
        <v>0</v>
      </c>
      <c r="E10" s="14">
        <v>0</v>
      </c>
      <c r="F10" s="14">
        <v>411749.68</v>
      </c>
      <c r="G10" s="15" t="str">
        <f t="shared" si="0"/>
        <v xml:space="preserve"> </v>
      </c>
      <c r="H10" s="14">
        <v>411749.68</v>
      </c>
      <c r="I10" s="14">
        <v>0</v>
      </c>
      <c r="J10" s="14">
        <v>0</v>
      </c>
      <c r="K10" s="15">
        <f t="shared" si="1"/>
        <v>0</v>
      </c>
      <c r="L10" s="14">
        <v>0</v>
      </c>
      <c r="M10" s="16">
        <f t="shared" si="2"/>
        <v>411749.68</v>
      </c>
    </row>
    <row r="11" spans="1:13" x14ac:dyDescent="0.2">
      <c r="A11" s="25">
        <v>34403</v>
      </c>
      <c r="B11" s="13" t="s">
        <v>22</v>
      </c>
      <c r="C11" s="14">
        <v>0</v>
      </c>
      <c r="D11" s="14">
        <v>0</v>
      </c>
      <c r="E11" s="14">
        <v>0</v>
      </c>
      <c r="F11" s="14">
        <v>0</v>
      </c>
      <c r="G11" s="15" t="str">
        <f t="shared" si="0"/>
        <v xml:space="preserve"> </v>
      </c>
      <c r="H11" s="14">
        <v>0</v>
      </c>
      <c r="I11" s="14">
        <v>0</v>
      </c>
      <c r="J11" s="14">
        <v>0</v>
      </c>
      <c r="K11" s="15" t="str">
        <f t="shared" si="1"/>
        <v xml:space="preserve"> </v>
      </c>
      <c r="L11" s="14">
        <v>0</v>
      </c>
      <c r="M11" s="16">
        <f t="shared" si="2"/>
        <v>0</v>
      </c>
    </row>
    <row r="12" spans="1:13" x14ac:dyDescent="0.2">
      <c r="A12" s="25">
        <v>34404</v>
      </c>
      <c r="B12" s="13" t="s">
        <v>23</v>
      </c>
      <c r="C12" s="14">
        <v>0</v>
      </c>
      <c r="D12" s="14">
        <v>0</v>
      </c>
      <c r="E12" s="14">
        <v>0</v>
      </c>
      <c r="F12" s="14">
        <v>48330.02</v>
      </c>
      <c r="G12" s="15" t="str">
        <f t="shared" si="0"/>
        <v xml:space="preserve"> </v>
      </c>
      <c r="H12" s="14">
        <v>47942.96</v>
      </c>
      <c r="I12" s="14">
        <v>0</v>
      </c>
      <c r="J12" s="14">
        <v>0</v>
      </c>
      <c r="K12" s="15">
        <f t="shared" si="1"/>
        <v>0</v>
      </c>
      <c r="L12" s="14">
        <v>387.06</v>
      </c>
      <c r="M12" s="16">
        <f t="shared" si="2"/>
        <v>48330.02</v>
      </c>
    </row>
    <row r="13" spans="1:13" x14ac:dyDescent="0.2">
      <c r="A13" s="25">
        <v>34405</v>
      </c>
      <c r="B13" s="13" t="s">
        <v>24</v>
      </c>
      <c r="C13" s="14">
        <v>0</v>
      </c>
      <c r="D13" s="14">
        <v>0</v>
      </c>
      <c r="E13" s="14">
        <v>0</v>
      </c>
      <c r="F13" s="14">
        <v>46185.47</v>
      </c>
      <c r="G13" s="15" t="str">
        <f t="shared" si="0"/>
        <v xml:space="preserve"> </v>
      </c>
      <c r="H13" s="14">
        <v>45287</v>
      </c>
      <c r="I13" s="14">
        <v>0</v>
      </c>
      <c r="J13" s="14">
        <v>0</v>
      </c>
      <c r="K13" s="15">
        <f t="shared" si="1"/>
        <v>0</v>
      </c>
      <c r="L13" s="14">
        <v>898.47</v>
      </c>
      <c r="M13" s="16">
        <f t="shared" si="2"/>
        <v>46185.47</v>
      </c>
    </row>
    <row r="14" spans="1:13" x14ac:dyDescent="0.2">
      <c r="A14" s="25">
        <v>34406</v>
      </c>
      <c r="B14" s="13" t="s">
        <v>25</v>
      </c>
      <c r="C14" s="14">
        <v>0</v>
      </c>
      <c r="D14" s="14">
        <v>0</v>
      </c>
      <c r="E14" s="14">
        <v>0</v>
      </c>
      <c r="F14" s="14">
        <v>0</v>
      </c>
      <c r="G14" s="15" t="str">
        <f t="shared" si="0"/>
        <v xml:space="preserve"> </v>
      </c>
      <c r="H14" s="14">
        <v>0</v>
      </c>
      <c r="I14" s="14">
        <v>0</v>
      </c>
      <c r="J14" s="14">
        <v>0</v>
      </c>
      <c r="K14" s="15" t="str">
        <f t="shared" si="1"/>
        <v xml:space="preserve"> </v>
      </c>
      <c r="L14" s="14">
        <v>0</v>
      </c>
      <c r="M14" s="16">
        <f t="shared" si="2"/>
        <v>0</v>
      </c>
    </row>
    <row r="15" spans="1:13" x14ac:dyDescent="0.2">
      <c r="A15" s="25">
        <v>34407</v>
      </c>
      <c r="B15" s="13" t="s">
        <v>26</v>
      </c>
      <c r="C15" s="14">
        <v>0</v>
      </c>
      <c r="D15" s="14">
        <v>0</v>
      </c>
      <c r="E15" s="14">
        <v>0</v>
      </c>
      <c r="F15" s="14">
        <v>6500</v>
      </c>
      <c r="G15" s="15" t="str">
        <f t="shared" si="0"/>
        <v xml:space="preserve"> </v>
      </c>
      <c r="H15" s="14">
        <v>6500</v>
      </c>
      <c r="I15" s="14">
        <v>0</v>
      </c>
      <c r="J15" s="14">
        <v>0</v>
      </c>
      <c r="K15" s="15">
        <f t="shared" si="1"/>
        <v>0</v>
      </c>
      <c r="L15" s="14">
        <v>0</v>
      </c>
      <c r="M15" s="16">
        <f t="shared" si="2"/>
        <v>6500</v>
      </c>
    </row>
    <row r="16" spans="1:13" x14ac:dyDescent="0.2">
      <c r="A16" s="25">
        <v>34408</v>
      </c>
      <c r="B16" s="13" t="s">
        <v>27</v>
      </c>
      <c r="C16" s="14">
        <v>0</v>
      </c>
      <c r="D16" s="14">
        <v>0</v>
      </c>
      <c r="E16" s="14">
        <v>0</v>
      </c>
      <c r="F16" s="14">
        <v>0</v>
      </c>
      <c r="G16" s="15" t="str">
        <f t="shared" si="0"/>
        <v xml:space="preserve"> </v>
      </c>
      <c r="H16" s="14">
        <v>0</v>
      </c>
      <c r="I16" s="14">
        <v>0</v>
      </c>
      <c r="J16" s="14">
        <v>0</v>
      </c>
      <c r="K16" s="15" t="str">
        <f t="shared" si="1"/>
        <v xml:space="preserve"> </v>
      </c>
      <c r="L16" s="14">
        <v>0</v>
      </c>
      <c r="M16" s="16">
        <f t="shared" si="2"/>
        <v>0</v>
      </c>
    </row>
    <row r="17" spans="1:13" x14ac:dyDescent="0.2">
      <c r="A17" s="25">
        <v>349</v>
      </c>
      <c r="B17" s="13" t="s">
        <v>28</v>
      </c>
      <c r="C17" s="14">
        <v>0</v>
      </c>
      <c r="D17" s="14">
        <v>0</v>
      </c>
      <c r="E17" s="14">
        <v>0</v>
      </c>
      <c r="F17" s="14">
        <v>0</v>
      </c>
      <c r="G17" s="15" t="str">
        <f t="shared" si="0"/>
        <v xml:space="preserve"> </v>
      </c>
      <c r="H17" s="14">
        <v>0</v>
      </c>
      <c r="I17" s="14">
        <v>0</v>
      </c>
      <c r="J17" s="14">
        <v>0</v>
      </c>
      <c r="K17" s="15" t="str">
        <f t="shared" si="1"/>
        <v xml:space="preserve"> </v>
      </c>
      <c r="L17" s="14">
        <v>0</v>
      </c>
      <c r="M17" s="16">
        <f t="shared" si="2"/>
        <v>0</v>
      </c>
    </row>
    <row r="18" spans="1:13" x14ac:dyDescent="0.2">
      <c r="A18" s="25">
        <v>34900</v>
      </c>
      <c r="B18" s="13" t="s">
        <v>29</v>
      </c>
      <c r="C18" s="14">
        <v>32000</v>
      </c>
      <c r="D18" s="14">
        <v>0</v>
      </c>
      <c r="E18" s="14">
        <v>32000</v>
      </c>
      <c r="F18" s="14">
        <v>0</v>
      </c>
      <c r="G18" s="15">
        <f t="shared" si="0"/>
        <v>0</v>
      </c>
      <c r="H18" s="14">
        <v>0</v>
      </c>
      <c r="I18" s="14">
        <v>0</v>
      </c>
      <c r="J18" s="14">
        <v>0</v>
      </c>
      <c r="K18" s="15" t="str">
        <f t="shared" si="1"/>
        <v xml:space="preserve"> </v>
      </c>
      <c r="L18" s="14">
        <v>0</v>
      </c>
      <c r="M18" s="16">
        <f t="shared" si="2"/>
        <v>-32000</v>
      </c>
    </row>
    <row r="19" spans="1:13" x14ac:dyDescent="0.2">
      <c r="A19" s="25">
        <v>34901</v>
      </c>
      <c r="B19" s="13" t="s">
        <v>30</v>
      </c>
      <c r="C19" s="14">
        <v>0</v>
      </c>
      <c r="D19" s="14">
        <v>0</v>
      </c>
      <c r="E19" s="14">
        <v>0</v>
      </c>
      <c r="F19" s="14">
        <v>289.25</v>
      </c>
      <c r="G19" s="15" t="str">
        <f t="shared" si="0"/>
        <v xml:space="preserve"> </v>
      </c>
      <c r="H19" s="14">
        <v>289.25</v>
      </c>
      <c r="I19" s="14">
        <v>0</v>
      </c>
      <c r="J19" s="14">
        <v>0</v>
      </c>
      <c r="K19" s="15">
        <f t="shared" si="1"/>
        <v>0</v>
      </c>
      <c r="L19" s="14">
        <v>0</v>
      </c>
      <c r="M19" s="16">
        <f t="shared" si="2"/>
        <v>289.25</v>
      </c>
    </row>
    <row r="20" spans="1:13" x14ac:dyDescent="0.2">
      <c r="A20" s="25">
        <v>34902</v>
      </c>
      <c r="B20" s="13" t="s">
        <v>31</v>
      </c>
      <c r="C20" s="14">
        <v>0</v>
      </c>
      <c r="D20" s="14">
        <v>0</v>
      </c>
      <c r="E20" s="14">
        <v>0</v>
      </c>
      <c r="F20" s="14">
        <v>3030.5</v>
      </c>
      <c r="G20" s="15" t="str">
        <f t="shared" si="0"/>
        <v xml:space="preserve"> </v>
      </c>
      <c r="H20" s="14">
        <v>2928.02</v>
      </c>
      <c r="I20" s="14">
        <v>0</v>
      </c>
      <c r="J20" s="14">
        <v>0</v>
      </c>
      <c r="K20" s="15">
        <f t="shared" si="1"/>
        <v>0</v>
      </c>
      <c r="L20" s="14">
        <v>102.48</v>
      </c>
      <c r="M20" s="16">
        <f t="shared" si="2"/>
        <v>3030.5</v>
      </c>
    </row>
    <row r="21" spans="1:13" x14ac:dyDescent="0.2">
      <c r="A21" s="25">
        <v>34903</v>
      </c>
      <c r="B21" s="13" t="s">
        <v>32</v>
      </c>
      <c r="C21" s="14">
        <v>0</v>
      </c>
      <c r="D21" s="14">
        <v>0</v>
      </c>
      <c r="E21" s="14">
        <v>0</v>
      </c>
      <c r="F21" s="14">
        <v>5858.66</v>
      </c>
      <c r="G21" s="15" t="str">
        <f t="shared" si="0"/>
        <v xml:space="preserve"> </v>
      </c>
      <c r="H21" s="14">
        <v>5858.66</v>
      </c>
      <c r="I21" s="14">
        <v>0</v>
      </c>
      <c r="J21" s="14">
        <v>0</v>
      </c>
      <c r="K21" s="15">
        <f t="shared" si="1"/>
        <v>0</v>
      </c>
      <c r="L21" s="14">
        <v>0</v>
      </c>
      <c r="M21" s="16">
        <f t="shared" si="2"/>
        <v>5858.66</v>
      </c>
    </row>
    <row r="22" spans="1:13" x14ac:dyDescent="0.2">
      <c r="A22" s="25">
        <v>34904</v>
      </c>
      <c r="B22" s="13" t="s">
        <v>33</v>
      </c>
      <c r="C22" s="14">
        <v>0</v>
      </c>
      <c r="D22" s="14">
        <v>0</v>
      </c>
      <c r="E22" s="14">
        <v>0</v>
      </c>
      <c r="F22" s="14">
        <v>264.47000000000003</v>
      </c>
      <c r="G22" s="15" t="str">
        <f t="shared" si="0"/>
        <v xml:space="preserve"> </v>
      </c>
      <c r="H22" s="14">
        <v>264.47000000000003</v>
      </c>
      <c r="I22" s="14">
        <v>0</v>
      </c>
      <c r="J22" s="14">
        <v>0</v>
      </c>
      <c r="K22" s="15">
        <f t="shared" si="1"/>
        <v>0</v>
      </c>
      <c r="L22" s="14">
        <v>0</v>
      </c>
      <c r="M22" s="16">
        <f t="shared" si="2"/>
        <v>264.47000000000003</v>
      </c>
    </row>
    <row r="23" spans="1:13" x14ac:dyDescent="0.2">
      <c r="A23" s="25">
        <v>34905</v>
      </c>
      <c r="B23" s="13" t="s">
        <v>70</v>
      </c>
      <c r="C23" s="14">
        <v>0</v>
      </c>
      <c r="D23" s="14">
        <v>0</v>
      </c>
      <c r="E23" s="14">
        <v>0</v>
      </c>
      <c r="F23" s="14">
        <v>0</v>
      </c>
      <c r="G23" s="15" t="str">
        <f t="shared" si="0"/>
        <v xml:space="preserve"> </v>
      </c>
      <c r="H23" s="14">
        <v>0</v>
      </c>
      <c r="I23" s="14">
        <v>0</v>
      </c>
      <c r="J23" s="14">
        <v>0</v>
      </c>
      <c r="K23" s="15" t="str">
        <f t="shared" si="1"/>
        <v xml:space="preserve"> </v>
      </c>
      <c r="L23" s="14">
        <v>0</v>
      </c>
      <c r="M23" s="16">
        <f t="shared" si="2"/>
        <v>0</v>
      </c>
    </row>
    <row r="24" spans="1:13" x14ac:dyDescent="0.2">
      <c r="A24" s="25">
        <v>34912</v>
      </c>
      <c r="B24" s="13" t="s">
        <v>91</v>
      </c>
      <c r="C24" s="14">
        <v>0</v>
      </c>
      <c r="D24" s="14">
        <v>0</v>
      </c>
      <c r="E24" s="14">
        <v>0</v>
      </c>
      <c r="F24" s="14">
        <v>0</v>
      </c>
      <c r="G24" s="15" t="str">
        <f t="shared" si="0"/>
        <v xml:space="preserve"> </v>
      </c>
      <c r="H24" s="14">
        <v>0</v>
      </c>
      <c r="I24" s="14">
        <v>0</v>
      </c>
      <c r="J24" s="14">
        <v>0</v>
      </c>
      <c r="K24" s="15" t="str">
        <f t="shared" si="1"/>
        <v xml:space="preserve"> </v>
      </c>
      <c r="L24" s="14">
        <v>0</v>
      </c>
      <c r="M24" s="16">
        <f t="shared" si="2"/>
        <v>0</v>
      </c>
    </row>
    <row r="25" spans="1:13" x14ac:dyDescent="0.2">
      <c r="A25" s="25">
        <v>34913</v>
      </c>
      <c r="B25" s="13" t="s">
        <v>92</v>
      </c>
      <c r="C25" s="14">
        <v>1200</v>
      </c>
      <c r="D25" s="14">
        <v>0</v>
      </c>
      <c r="E25" s="14">
        <v>1200</v>
      </c>
      <c r="F25" s="14">
        <v>0</v>
      </c>
      <c r="G25" s="15">
        <f t="shared" si="0"/>
        <v>0</v>
      </c>
      <c r="H25" s="14">
        <v>0</v>
      </c>
      <c r="I25" s="14">
        <v>0</v>
      </c>
      <c r="J25" s="14">
        <v>0</v>
      </c>
      <c r="K25" s="15" t="str">
        <f t="shared" si="1"/>
        <v xml:space="preserve"> </v>
      </c>
      <c r="L25" s="14">
        <v>0</v>
      </c>
      <c r="M25" s="16">
        <f t="shared" si="2"/>
        <v>-1200</v>
      </c>
    </row>
    <row r="26" spans="1:13" x14ac:dyDescent="0.2">
      <c r="A26" s="25">
        <v>360</v>
      </c>
      <c r="B26" s="13" t="s">
        <v>34</v>
      </c>
      <c r="C26" s="14">
        <v>0</v>
      </c>
      <c r="D26" s="14">
        <v>0</v>
      </c>
      <c r="E26" s="14">
        <v>0</v>
      </c>
      <c r="F26" s="14">
        <v>0</v>
      </c>
      <c r="G26" s="15" t="str">
        <f t="shared" si="0"/>
        <v xml:space="preserve"> </v>
      </c>
      <c r="H26" s="14">
        <v>0</v>
      </c>
      <c r="I26" s="14">
        <v>0</v>
      </c>
      <c r="J26" s="14">
        <v>0</v>
      </c>
      <c r="K26" s="15" t="str">
        <f t="shared" si="1"/>
        <v xml:space="preserve"> </v>
      </c>
      <c r="L26" s="14">
        <v>0</v>
      </c>
      <c r="M26" s="16">
        <f t="shared" si="2"/>
        <v>0</v>
      </c>
    </row>
    <row r="27" spans="1:13" x14ac:dyDescent="0.2">
      <c r="A27" s="25">
        <v>36000</v>
      </c>
      <c r="B27" s="13" t="s">
        <v>93</v>
      </c>
      <c r="C27" s="14">
        <v>34000</v>
      </c>
      <c r="D27" s="14">
        <v>0</v>
      </c>
      <c r="E27" s="14">
        <v>34000</v>
      </c>
      <c r="F27" s="14">
        <v>0</v>
      </c>
      <c r="G27" s="15">
        <f t="shared" si="0"/>
        <v>0</v>
      </c>
      <c r="H27" s="14">
        <v>0</v>
      </c>
      <c r="I27" s="14">
        <v>0</v>
      </c>
      <c r="J27" s="14">
        <v>0</v>
      </c>
      <c r="K27" s="15" t="str">
        <f t="shared" si="1"/>
        <v xml:space="preserve"> </v>
      </c>
      <c r="L27" s="14">
        <v>0</v>
      </c>
      <c r="M27" s="16">
        <f t="shared" si="2"/>
        <v>-34000</v>
      </c>
    </row>
    <row r="28" spans="1:13" x14ac:dyDescent="0.2">
      <c r="A28" s="25">
        <v>36001</v>
      </c>
      <c r="B28" s="13" t="s">
        <v>35</v>
      </c>
      <c r="C28" s="14">
        <v>0</v>
      </c>
      <c r="D28" s="14">
        <v>0</v>
      </c>
      <c r="E28" s="14">
        <v>0</v>
      </c>
      <c r="F28" s="14">
        <v>45.46</v>
      </c>
      <c r="G28" s="15" t="str">
        <f t="shared" si="0"/>
        <v xml:space="preserve"> </v>
      </c>
      <c r="H28" s="14">
        <v>45.46</v>
      </c>
      <c r="I28" s="14">
        <v>0</v>
      </c>
      <c r="J28" s="14">
        <v>0</v>
      </c>
      <c r="K28" s="15">
        <f t="shared" si="1"/>
        <v>0</v>
      </c>
      <c r="L28" s="14">
        <v>0</v>
      </c>
      <c r="M28" s="16">
        <f t="shared" si="2"/>
        <v>45.46</v>
      </c>
    </row>
    <row r="29" spans="1:13" x14ac:dyDescent="0.2">
      <c r="A29" s="25">
        <v>36002</v>
      </c>
      <c r="B29" s="13" t="s">
        <v>36</v>
      </c>
      <c r="C29" s="14">
        <v>0</v>
      </c>
      <c r="D29" s="14">
        <v>0</v>
      </c>
      <c r="E29" s="14">
        <v>0</v>
      </c>
      <c r="F29" s="14">
        <v>0</v>
      </c>
      <c r="G29" s="15" t="str">
        <f t="shared" si="0"/>
        <v xml:space="preserve"> </v>
      </c>
      <c r="H29" s="14">
        <v>0</v>
      </c>
      <c r="I29" s="14">
        <v>0</v>
      </c>
      <c r="J29" s="14">
        <v>0</v>
      </c>
      <c r="K29" s="15" t="str">
        <f t="shared" si="1"/>
        <v xml:space="preserve"> </v>
      </c>
      <c r="L29" s="14">
        <v>0</v>
      </c>
      <c r="M29" s="16">
        <f t="shared" si="2"/>
        <v>0</v>
      </c>
    </row>
    <row r="30" spans="1:13" x14ac:dyDescent="0.2">
      <c r="A30" s="25">
        <v>36003</v>
      </c>
      <c r="B30" s="13" t="s">
        <v>37</v>
      </c>
      <c r="C30" s="14">
        <v>0</v>
      </c>
      <c r="D30" s="14">
        <v>0</v>
      </c>
      <c r="E30" s="14">
        <v>0</v>
      </c>
      <c r="F30" s="14">
        <v>0</v>
      </c>
      <c r="G30" s="15" t="str">
        <f t="shared" si="0"/>
        <v xml:space="preserve"> </v>
      </c>
      <c r="H30" s="14">
        <v>0</v>
      </c>
      <c r="I30" s="14">
        <v>0</v>
      </c>
      <c r="J30" s="14">
        <v>0</v>
      </c>
      <c r="K30" s="15" t="str">
        <f t="shared" si="1"/>
        <v xml:space="preserve"> </v>
      </c>
      <c r="L30" s="14">
        <v>0</v>
      </c>
      <c r="M30" s="16">
        <f t="shared" si="2"/>
        <v>0</v>
      </c>
    </row>
    <row r="31" spans="1:13" x14ac:dyDescent="0.2">
      <c r="A31" s="25">
        <v>36004</v>
      </c>
      <c r="B31" s="13" t="s">
        <v>38</v>
      </c>
      <c r="C31" s="14">
        <v>0</v>
      </c>
      <c r="D31" s="14">
        <v>0</v>
      </c>
      <c r="E31" s="14">
        <v>0</v>
      </c>
      <c r="F31" s="14">
        <v>4811.29</v>
      </c>
      <c r="G31" s="15" t="str">
        <f t="shared" si="0"/>
        <v xml:space="preserve"> </v>
      </c>
      <c r="H31" s="14">
        <v>4619.46</v>
      </c>
      <c r="I31" s="14">
        <v>0</v>
      </c>
      <c r="J31" s="14">
        <v>0</v>
      </c>
      <c r="K31" s="15">
        <f t="shared" si="1"/>
        <v>0</v>
      </c>
      <c r="L31" s="14">
        <v>191.83</v>
      </c>
      <c r="M31" s="16">
        <f t="shared" si="2"/>
        <v>4811.29</v>
      </c>
    </row>
    <row r="32" spans="1:13" x14ac:dyDescent="0.2">
      <c r="A32" s="25">
        <v>36005</v>
      </c>
      <c r="B32" s="13" t="s">
        <v>39</v>
      </c>
      <c r="C32" s="14">
        <v>0</v>
      </c>
      <c r="D32" s="14">
        <v>0</v>
      </c>
      <c r="E32" s="14">
        <v>0</v>
      </c>
      <c r="F32" s="14">
        <v>1198.78</v>
      </c>
      <c r="G32" s="15" t="str">
        <f t="shared" si="0"/>
        <v xml:space="preserve"> </v>
      </c>
      <c r="H32" s="14">
        <v>1198.78</v>
      </c>
      <c r="I32" s="14">
        <v>0</v>
      </c>
      <c r="J32" s="14">
        <v>0</v>
      </c>
      <c r="K32" s="15">
        <f t="shared" si="1"/>
        <v>0</v>
      </c>
      <c r="L32" s="14">
        <v>0</v>
      </c>
      <c r="M32" s="16">
        <f t="shared" si="2"/>
        <v>1198.78</v>
      </c>
    </row>
    <row r="33" spans="1:13" x14ac:dyDescent="0.2">
      <c r="A33" s="25">
        <v>36006</v>
      </c>
      <c r="B33" s="13" t="s">
        <v>40</v>
      </c>
      <c r="C33" s="14">
        <v>0</v>
      </c>
      <c r="D33" s="14">
        <v>0</v>
      </c>
      <c r="E33" s="14">
        <v>0</v>
      </c>
      <c r="F33" s="14">
        <v>0</v>
      </c>
      <c r="G33" s="15" t="str">
        <f t="shared" si="0"/>
        <v xml:space="preserve"> </v>
      </c>
      <c r="H33" s="14">
        <v>0</v>
      </c>
      <c r="I33" s="14">
        <v>0</v>
      </c>
      <c r="J33" s="14">
        <v>0</v>
      </c>
      <c r="K33" s="15" t="str">
        <f t="shared" si="1"/>
        <v xml:space="preserve"> </v>
      </c>
      <c r="L33" s="14">
        <v>0</v>
      </c>
      <c r="M33" s="16">
        <f t="shared" si="2"/>
        <v>0</v>
      </c>
    </row>
    <row r="34" spans="1:13" x14ac:dyDescent="0.2">
      <c r="A34" s="25">
        <v>36007</v>
      </c>
      <c r="B34" s="13" t="s">
        <v>73</v>
      </c>
      <c r="C34" s="14">
        <v>0</v>
      </c>
      <c r="D34" s="14">
        <v>0</v>
      </c>
      <c r="E34" s="14">
        <v>0</v>
      </c>
      <c r="F34" s="14">
        <v>3205.8</v>
      </c>
      <c r="G34" s="15" t="str">
        <f t="shared" si="0"/>
        <v xml:space="preserve"> </v>
      </c>
      <c r="H34" s="14">
        <v>2309.35</v>
      </c>
      <c r="I34" s="14">
        <v>0</v>
      </c>
      <c r="J34" s="14">
        <v>0</v>
      </c>
      <c r="K34" s="15">
        <f t="shared" si="1"/>
        <v>0</v>
      </c>
      <c r="L34" s="14">
        <v>896.45</v>
      </c>
      <c r="M34" s="16">
        <f t="shared" si="2"/>
        <v>3205.8</v>
      </c>
    </row>
    <row r="35" spans="1:13" x14ac:dyDescent="0.2">
      <c r="A35" s="25">
        <v>36010</v>
      </c>
      <c r="B35" s="13" t="s">
        <v>75</v>
      </c>
      <c r="C35" s="14">
        <v>0</v>
      </c>
      <c r="D35" s="14">
        <v>0</v>
      </c>
      <c r="E35" s="14">
        <v>0</v>
      </c>
      <c r="F35" s="14">
        <v>0</v>
      </c>
      <c r="G35" s="15" t="str">
        <f t="shared" si="0"/>
        <v xml:space="preserve"> </v>
      </c>
      <c r="H35" s="14">
        <v>0</v>
      </c>
      <c r="I35" s="14">
        <v>0</v>
      </c>
      <c r="J35" s="14">
        <v>0</v>
      </c>
      <c r="K35" s="15" t="str">
        <f t="shared" si="1"/>
        <v xml:space="preserve"> </v>
      </c>
      <c r="L35" s="14">
        <v>0</v>
      </c>
      <c r="M35" s="16">
        <f t="shared" si="2"/>
        <v>0</v>
      </c>
    </row>
    <row r="36" spans="1:13" x14ac:dyDescent="0.2">
      <c r="A36" s="25">
        <v>36011</v>
      </c>
      <c r="B36" s="13" t="s">
        <v>94</v>
      </c>
      <c r="C36" s="14">
        <v>7800</v>
      </c>
      <c r="D36" s="14">
        <v>0</v>
      </c>
      <c r="E36" s="14">
        <v>7800</v>
      </c>
      <c r="F36" s="14">
        <v>51.93</v>
      </c>
      <c r="G36" s="15">
        <f t="shared" si="0"/>
        <v>6.657692307692308E-3</v>
      </c>
      <c r="H36" s="14">
        <v>51.93</v>
      </c>
      <c r="I36" s="14">
        <v>0</v>
      </c>
      <c r="J36" s="14">
        <v>0</v>
      </c>
      <c r="K36" s="15">
        <f t="shared" si="1"/>
        <v>0</v>
      </c>
      <c r="L36" s="14">
        <v>0</v>
      </c>
      <c r="M36" s="16">
        <f t="shared" si="2"/>
        <v>-7748.07</v>
      </c>
    </row>
    <row r="37" spans="1:13" x14ac:dyDescent="0.2">
      <c r="A37" s="25">
        <v>389</v>
      </c>
      <c r="B37" s="13" t="s">
        <v>41</v>
      </c>
      <c r="C37" s="14">
        <v>0</v>
      </c>
      <c r="D37" s="14">
        <v>0</v>
      </c>
      <c r="E37" s="14">
        <v>0</v>
      </c>
      <c r="F37" s="14">
        <v>0</v>
      </c>
      <c r="G37" s="15" t="str">
        <f t="shared" si="0"/>
        <v xml:space="preserve"> </v>
      </c>
      <c r="H37" s="14">
        <v>0</v>
      </c>
      <c r="I37" s="14">
        <v>0</v>
      </c>
      <c r="J37" s="14">
        <v>0</v>
      </c>
      <c r="K37" s="15" t="str">
        <f t="shared" si="1"/>
        <v xml:space="preserve"> </v>
      </c>
      <c r="L37" s="14">
        <v>0</v>
      </c>
      <c r="M37" s="16">
        <f t="shared" si="2"/>
        <v>0</v>
      </c>
    </row>
    <row r="38" spans="1:13" x14ac:dyDescent="0.2">
      <c r="A38" s="25">
        <v>38900</v>
      </c>
      <c r="B38" s="13" t="s">
        <v>41</v>
      </c>
      <c r="C38" s="14">
        <v>0</v>
      </c>
      <c r="D38" s="14">
        <v>0</v>
      </c>
      <c r="E38" s="14">
        <v>0</v>
      </c>
      <c r="F38" s="14">
        <v>642.97</v>
      </c>
      <c r="G38" s="15" t="str">
        <f t="shared" si="0"/>
        <v xml:space="preserve"> </v>
      </c>
      <c r="H38" s="14">
        <v>642.97</v>
      </c>
      <c r="I38" s="14">
        <v>0</v>
      </c>
      <c r="J38" s="14">
        <v>0</v>
      </c>
      <c r="K38" s="15">
        <f t="shared" si="1"/>
        <v>0</v>
      </c>
      <c r="L38" s="14">
        <v>0</v>
      </c>
      <c r="M38" s="16">
        <f t="shared" si="2"/>
        <v>642.97</v>
      </c>
    </row>
    <row r="39" spans="1:13" x14ac:dyDescent="0.2">
      <c r="A39" s="25">
        <v>399</v>
      </c>
      <c r="B39" s="13" t="s">
        <v>42</v>
      </c>
      <c r="C39" s="14">
        <v>0</v>
      </c>
      <c r="D39" s="14">
        <v>0</v>
      </c>
      <c r="E39" s="14">
        <v>0</v>
      </c>
      <c r="F39" s="14">
        <v>0</v>
      </c>
      <c r="G39" s="15" t="str">
        <f t="shared" si="0"/>
        <v xml:space="preserve"> </v>
      </c>
      <c r="H39" s="14">
        <v>0</v>
      </c>
      <c r="I39" s="14">
        <v>0</v>
      </c>
      <c r="J39" s="14">
        <v>0</v>
      </c>
      <c r="K39" s="15" t="str">
        <f t="shared" si="1"/>
        <v xml:space="preserve"> </v>
      </c>
      <c r="L39" s="14">
        <v>0</v>
      </c>
      <c r="M39" s="16">
        <f t="shared" si="2"/>
        <v>0</v>
      </c>
    </row>
    <row r="40" spans="1:13" x14ac:dyDescent="0.2">
      <c r="A40" s="25">
        <v>39900</v>
      </c>
      <c r="B40" s="13" t="s">
        <v>43</v>
      </c>
      <c r="C40" s="14">
        <v>87000</v>
      </c>
      <c r="D40" s="14">
        <v>0</v>
      </c>
      <c r="E40" s="14">
        <v>87000</v>
      </c>
      <c r="F40" s="14">
        <v>7309.96</v>
      </c>
      <c r="G40" s="15">
        <f t="shared" si="0"/>
        <v>8.4022528735632179E-2</v>
      </c>
      <c r="H40" s="14">
        <v>7309.96</v>
      </c>
      <c r="I40" s="14">
        <v>0</v>
      </c>
      <c r="J40" s="14">
        <v>0</v>
      </c>
      <c r="K40" s="15">
        <f t="shared" si="1"/>
        <v>0</v>
      </c>
      <c r="L40" s="14">
        <v>0</v>
      </c>
      <c r="M40" s="16">
        <f t="shared" si="2"/>
        <v>-79690.039999999994</v>
      </c>
    </row>
    <row r="41" spans="1:13" x14ac:dyDescent="0.2">
      <c r="A41" s="25">
        <v>401</v>
      </c>
      <c r="B41" s="13" t="s">
        <v>44</v>
      </c>
      <c r="C41" s="14">
        <v>0</v>
      </c>
      <c r="D41" s="14">
        <v>0</v>
      </c>
      <c r="E41" s="14">
        <v>0</v>
      </c>
      <c r="F41" s="14">
        <v>0</v>
      </c>
      <c r="G41" s="15" t="str">
        <f t="shared" si="0"/>
        <v xml:space="preserve"> </v>
      </c>
      <c r="H41" s="14">
        <v>0</v>
      </c>
      <c r="I41" s="14">
        <v>0</v>
      </c>
      <c r="J41" s="14">
        <v>0</v>
      </c>
      <c r="K41" s="15" t="str">
        <f t="shared" si="1"/>
        <v xml:space="preserve"> </v>
      </c>
      <c r="L41" s="14">
        <v>0</v>
      </c>
      <c r="M41" s="16">
        <f t="shared" si="2"/>
        <v>0</v>
      </c>
    </row>
    <row r="42" spans="1:13" x14ac:dyDescent="0.2">
      <c r="A42" s="25">
        <v>40101</v>
      </c>
      <c r="B42" s="13" t="s">
        <v>76</v>
      </c>
      <c r="C42" s="14">
        <v>10536945</v>
      </c>
      <c r="D42" s="14">
        <v>0</v>
      </c>
      <c r="E42" s="14">
        <v>10536945</v>
      </c>
      <c r="F42" s="14">
        <v>8000000</v>
      </c>
      <c r="G42" s="15">
        <f t="shared" si="0"/>
        <v>0.75923334514890228</v>
      </c>
      <c r="H42" s="14">
        <v>8000000</v>
      </c>
      <c r="I42" s="14">
        <v>0</v>
      </c>
      <c r="J42" s="14">
        <v>0</v>
      </c>
      <c r="K42" s="15">
        <f t="shared" si="1"/>
        <v>0</v>
      </c>
      <c r="L42" s="14">
        <v>0</v>
      </c>
      <c r="M42" s="16">
        <f t="shared" si="2"/>
        <v>-2536945</v>
      </c>
    </row>
    <row r="43" spans="1:13" x14ac:dyDescent="0.2">
      <c r="A43" s="25">
        <v>40102</v>
      </c>
      <c r="B43" s="13" t="s">
        <v>77</v>
      </c>
      <c r="C43" s="14">
        <v>2257500</v>
      </c>
      <c r="D43" s="14">
        <v>0</v>
      </c>
      <c r="E43" s="14">
        <v>2257500</v>
      </c>
      <c r="F43" s="14">
        <v>2257500</v>
      </c>
      <c r="G43" s="15">
        <f t="shared" si="0"/>
        <v>1</v>
      </c>
      <c r="H43" s="14">
        <v>2257500</v>
      </c>
      <c r="I43" s="14">
        <v>0</v>
      </c>
      <c r="J43" s="14">
        <v>0</v>
      </c>
      <c r="K43" s="15">
        <f t="shared" si="1"/>
        <v>0</v>
      </c>
      <c r="L43" s="14">
        <v>0</v>
      </c>
      <c r="M43" s="16">
        <f t="shared" si="2"/>
        <v>0</v>
      </c>
    </row>
    <row r="44" spans="1:13" x14ac:dyDescent="0.2">
      <c r="A44" s="25">
        <v>420</v>
      </c>
      <c r="B44" s="13" t="s">
        <v>45</v>
      </c>
      <c r="C44" s="14">
        <v>0</v>
      </c>
      <c r="D44" s="14">
        <v>0</v>
      </c>
      <c r="E44" s="14">
        <v>0</v>
      </c>
      <c r="F44" s="14">
        <v>0</v>
      </c>
      <c r="G44" s="15" t="str">
        <f t="shared" si="0"/>
        <v xml:space="preserve"> </v>
      </c>
      <c r="H44" s="14">
        <v>0</v>
      </c>
      <c r="I44" s="14">
        <v>0</v>
      </c>
      <c r="J44" s="14">
        <v>0</v>
      </c>
      <c r="K44" s="15" t="str">
        <f t="shared" si="1"/>
        <v xml:space="preserve"> </v>
      </c>
      <c r="L44" s="14">
        <v>0</v>
      </c>
      <c r="M44" s="16">
        <f t="shared" si="2"/>
        <v>0</v>
      </c>
    </row>
    <row r="45" spans="1:13" x14ac:dyDescent="0.2">
      <c r="A45" s="25">
        <v>42096</v>
      </c>
      <c r="B45" s="13" t="s">
        <v>78</v>
      </c>
      <c r="C45" s="14">
        <v>150000</v>
      </c>
      <c r="D45" s="14">
        <v>0</v>
      </c>
      <c r="E45" s="14">
        <v>150000</v>
      </c>
      <c r="F45" s="14">
        <v>0</v>
      </c>
      <c r="G45" s="15">
        <f t="shared" si="0"/>
        <v>0</v>
      </c>
      <c r="H45" s="14">
        <v>0</v>
      </c>
      <c r="I45" s="14">
        <v>0</v>
      </c>
      <c r="J45" s="14">
        <v>0</v>
      </c>
      <c r="K45" s="15" t="str">
        <f t="shared" si="1"/>
        <v xml:space="preserve"> </v>
      </c>
      <c r="L45" s="14">
        <v>0</v>
      </c>
      <c r="M45" s="16">
        <f t="shared" si="2"/>
        <v>-150000</v>
      </c>
    </row>
    <row r="46" spans="1:13" x14ac:dyDescent="0.2">
      <c r="A46" s="25">
        <v>42097</v>
      </c>
      <c r="B46" s="13" t="s">
        <v>79</v>
      </c>
      <c r="C46" s="14">
        <v>106000</v>
      </c>
      <c r="D46" s="14">
        <v>0</v>
      </c>
      <c r="E46" s="14">
        <v>106000</v>
      </c>
      <c r="F46" s="14">
        <v>0</v>
      </c>
      <c r="G46" s="15">
        <f t="shared" si="0"/>
        <v>0</v>
      </c>
      <c r="H46" s="14">
        <v>0</v>
      </c>
      <c r="I46" s="14">
        <v>0</v>
      </c>
      <c r="J46" s="14">
        <v>0</v>
      </c>
      <c r="K46" s="15" t="str">
        <f t="shared" si="1"/>
        <v xml:space="preserve"> </v>
      </c>
      <c r="L46" s="14">
        <v>0</v>
      </c>
      <c r="M46" s="16">
        <f t="shared" si="2"/>
        <v>-106000</v>
      </c>
    </row>
    <row r="47" spans="1:13" x14ac:dyDescent="0.2">
      <c r="A47" s="25">
        <v>450</v>
      </c>
      <c r="B47" s="13" t="s">
        <v>46</v>
      </c>
      <c r="C47" s="14">
        <v>0</v>
      </c>
      <c r="D47" s="14">
        <v>0</v>
      </c>
      <c r="E47" s="14">
        <v>0</v>
      </c>
      <c r="F47" s="14">
        <v>0</v>
      </c>
      <c r="G47" s="15" t="str">
        <f t="shared" si="0"/>
        <v xml:space="preserve"> </v>
      </c>
      <c r="H47" s="14">
        <v>0</v>
      </c>
      <c r="I47" s="14">
        <v>0</v>
      </c>
      <c r="J47" s="14">
        <v>0</v>
      </c>
      <c r="K47" s="15" t="str">
        <f t="shared" si="1"/>
        <v xml:space="preserve"> </v>
      </c>
      <c r="L47" s="14">
        <v>0</v>
      </c>
      <c r="M47" s="16">
        <f t="shared" si="2"/>
        <v>0</v>
      </c>
    </row>
    <row r="48" spans="1:13" x14ac:dyDescent="0.2">
      <c r="A48" s="25">
        <v>45089</v>
      </c>
      <c r="B48" s="13" t="s">
        <v>80</v>
      </c>
      <c r="C48" s="14">
        <v>100000</v>
      </c>
      <c r="D48" s="14">
        <v>0</v>
      </c>
      <c r="E48" s="14">
        <v>100000</v>
      </c>
      <c r="F48" s="14">
        <v>0</v>
      </c>
      <c r="G48" s="15">
        <f t="shared" si="0"/>
        <v>0</v>
      </c>
      <c r="H48" s="14">
        <v>0</v>
      </c>
      <c r="I48" s="14">
        <v>0</v>
      </c>
      <c r="J48" s="14">
        <v>0</v>
      </c>
      <c r="K48" s="15" t="str">
        <f t="shared" si="1"/>
        <v xml:space="preserve"> </v>
      </c>
      <c r="L48" s="14">
        <v>0</v>
      </c>
      <c r="M48" s="16">
        <f t="shared" si="2"/>
        <v>-100000</v>
      </c>
    </row>
    <row r="49" spans="1:13" x14ac:dyDescent="0.2">
      <c r="A49" s="25">
        <v>45090</v>
      </c>
      <c r="B49" s="13" t="s">
        <v>81</v>
      </c>
      <c r="C49" s="14">
        <v>250000</v>
      </c>
      <c r="D49" s="14">
        <v>89782.21</v>
      </c>
      <c r="E49" s="14">
        <v>339782.21</v>
      </c>
      <c r="F49" s="14">
        <v>0</v>
      </c>
      <c r="G49" s="15">
        <f t="shared" si="0"/>
        <v>0</v>
      </c>
      <c r="H49" s="14">
        <v>0</v>
      </c>
      <c r="I49" s="14">
        <v>0</v>
      </c>
      <c r="J49" s="14">
        <v>0</v>
      </c>
      <c r="K49" s="15" t="str">
        <f t="shared" si="1"/>
        <v xml:space="preserve"> </v>
      </c>
      <c r="L49" s="14">
        <v>0</v>
      </c>
      <c r="M49" s="16">
        <f t="shared" si="2"/>
        <v>-339782.21</v>
      </c>
    </row>
    <row r="50" spans="1:13" x14ac:dyDescent="0.2">
      <c r="A50" s="25">
        <v>461</v>
      </c>
      <c r="B50" s="13" t="s">
        <v>47</v>
      </c>
      <c r="C50" s="14">
        <v>0</v>
      </c>
      <c r="D50" s="14">
        <v>0</v>
      </c>
      <c r="E50" s="14">
        <v>0</v>
      </c>
      <c r="F50" s="14">
        <v>0</v>
      </c>
      <c r="G50" s="15" t="str">
        <f t="shared" si="0"/>
        <v xml:space="preserve"> </v>
      </c>
      <c r="H50" s="14">
        <v>0</v>
      </c>
      <c r="I50" s="14">
        <v>0</v>
      </c>
      <c r="J50" s="14">
        <v>0</v>
      </c>
      <c r="K50" s="15" t="str">
        <f t="shared" si="1"/>
        <v xml:space="preserve"> </v>
      </c>
      <c r="L50" s="14">
        <v>0</v>
      </c>
      <c r="M50" s="16">
        <f t="shared" si="2"/>
        <v>0</v>
      </c>
    </row>
    <row r="51" spans="1:13" x14ac:dyDescent="0.2">
      <c r="A51" s="25">
        <v>46100</v>
      </c>
      <c r="B51" s="13" t="s">
        <v>95</v>
      </c>
      <c r="C51" s="14">
        <v>0</v>
      </c>
      <c r="D51" s="14">
        <v>0</v>
      </c>
      <c r="E51" s="14">
        <v>0</v>
      </c>
      <c r="F51" s="14">
        <v>10000</v>
      </c>
      <c r="G51" s="15" t="str">
        <f t="shared" si="0"/>
        <v xml:space="preserve"> </v>
      </c>
      <c r="H51" s="14">
        <v>10000</v>
      </c>
      <c r="I51" s="14">
        <v>0</v>
      </c>
      <c r="J51" s="14">
        <v>0</v>
      </c>
      <c r="K51" s="15">
        <f t="shared" si="1"/>
        <v>0</v>
      </c>
      <c r="L51" s="14">
        <v>0</v>
      </c>
      <c r="M51" s="16">
        <f t="shared" si="2"/>
        <v>10000</v>
      </c>
    </row>
    <row r="52" spans="1:13" x14ac:dyDescent="0.2">
      <c r="A52" s="25">
        <v>46102</v>
      </c>
      <c r="B52" s="13" t="s">
        <v>82</v>
      </c>
      <c r="C52" s="14">
        <v>23000</v>
      </c>
      <c r="D52" s="14">
        <v>0</v>
      </c>
      <c r="E52" s="14">
        <v>23000</v>
      </c>
      <c r="F52" s="14">
        <v>0</v>
      </c>
      <c r="G52" s="15">
        <f t="shared" si="0"/>
        <v>0</v>
      </c>
      <c r="H52" s="14">
        <v>0</v>
      </c>
      <c r="I52" s="14">
        <v>0</v>
      </c>
      <c r="J52" s="14">
        <v>0</v>
      </c>
      <c r="K52" s="15" t="str">
        <f t="shared" si="1"/>
        <v xml:space="preserve"> </v>
      </c>
      <c r="L52" s="14">
        <v>0</v>
      </c>
      <c r="M52" s="16">
        <f t="shared" si="2"/>
        <v>-23000</v>
      </c>
    </row>
    <row r="53" spans="1:13" x14ac:dyDescent="0.2">
      <c r="A53" s="25">
        <v>46103</v>
      </c>
      <c r="B53" s="13" t="s">
        <v>83</v>
      </c>
      <c r="C53" s="14">
        <v>45000</v>
      </c>
      <c r="D53" s="14">
        <v>0</v>
      </c>
      <c r="E53" s="14">
        <v>45000</v>
      </c>
      <c r="F53" s="14">
        <v>45000</v>
      </c>
      <c r="G53" s="15">
        <f t="shared" si="0"/>
        <v>1</v>
      </c>
      <c r="H53" s="14">
        <v>45000</v>
      </c>
      <c r="I53" s="14">
        <v>0</v>
      </c>
      <c r="J53" s="14">
        <v>0</v>
      </c>
      <c r="K53" s="15">
        <f t="shared" si="1"/>
        <v>0</v>
      </c>
      <c r="L53" s="14">
        <v>0</v>
      </c>
      <c r="M53" s="16">
        <f t="shared" si="2"/>
        <v>0</v>
      </c>
    </row>
    <row r="54" spans="1:13" x14ac:dyDescent="0.2">
      <c r="A54" s="25">
        <v>470</v>
      </c>
      <c r="B54" s="13" t="s">
        <v>48</v>
      </c>
      <c r="C54" s="14">
        <v>0</v>
      </c>
      <c r="D54" s="14">
        <v>0</v>
      </c>
      <c r="E54" s="14">
        <v>0</v>
      </c>
      <c r="F54" s="14">
        <v>0</v>
      </c>
      <c r="G54" s="15" t="str">
        <f t="shared" si="0"/>
        <v xml:space="preserve"> </v>
      </c>
      <c r="H54" s="14">
        <v>0</v>
      </c>
      <c r="I54" s="14">
        <v>0</v>
      </c>
      <c r="J54" s="14">
        <v>0</v>
      </c>
      <c r="K54" s="15" t="str">
        <f t="shared" si="1"/>
        <v xml:space="preserve"> </v>
      </c>
      <c r="L54" s="14">
        <v>0</v>
      </c>
      <c r="M54" s="16">
        <f t="shared" si="2"/>
        <v>0</v>
      </c>
    </row>
    <row r="55" spans="1:13" x14ac:dyDescent="0.2">
      <c r="A55" s="25">
        <v>47001</v>
      </c>
      <c r="B55" s="13" t="s">
        <v>84</v>
      </c>
      <c r="C55" s="14">
        <v>360000</v>
      </c>
      <c r="D55" s="14">
        <v>0</v>
      </c>
      <c r="E55" s="14">
        <v>360000</v>
      </c>
      <c r="F55" s="14">
        <v>10000</v>
      </c>
      <c r="G55" s="15">
        <f t="shared" si="0"/>
        <v>2.7777777777777776E-2</v>
      </c>
      <c r="H55" s="14">
        <v>5000</v>
      </c>
      <c r="I55" s="14">
        <v>0</v>
      </c>
      <c r="J55" s="14">
        <v>0</v>
      </c>
      <c r="K55" s="15">
        <f t="shared" si="1"/>
        <v>0</v>
      </c>
      <c r="L55" s="14">
        <v>5000</v>
      </c>
      <c r="M55" s="16">
        <f t="shared" si="2"/>
        <v>-350000</v>
      </c>
    </row>
    <row r="56" spans="1:13" x14ac:dyDescent="0.2">
      <c r="A56" s="25">
        <v>47002</v>
      </c>
      <c r="B56" s="13" t="s">
        <v>49</v>
      </c>
      <c r="C56" s="14">
        <v>0</v>
      </c>
      <c r="D56" s="14">
        <v>0</v>
      </c>
      <c r="E56" s="14">
        <v>0</v>
      </c>
      <c r="F56" s="14">
        <v>0</v>
      </c>
      <c r="G56" s="15" t="str">
        <f t="shared" si="0"/>
        <v xml:space="preserve"> </v>
      </c>
      <c r="H56" s="14">
        <v>0</v>
      </c>
      <c r="I56" s="14">
        <v>0</v>
      </c>
      <c r="J56" s="14">
        <v>0</v>
      </c>
      <c r="K56" s="15" t="str">
        <f t="shared" si="1"/>
        <v xml:space="preserve"> </v>
      </c>
      <c r="L56" s="14">
        <v>0</v>
      </c>
      <c r="M56" s="16">
        <f t="shared" si="2"/>
        <v>0</v>
      </c>
    </row>
    <row r="57" spans="1:13" x14ac:dyDescent="0.2">
      <c r="A57" s="25">
        <v>47003</v>
      </c>
      <c r="B57" s="13" t="s">
        <v>85</v>
      </c>
      <c r="C57" s="14">
        <v>118000</v>
      </c>
      <c r="D57" s="14">
        <v>0</v>
      </c>
      <c r="E57" s="14">
        <v>118000</v>
      </c>
      <c r="F57" s="14">
        <v>0</v>
      </c>
      <c r="G57" s="15">
        <f t="shared" si="0"/>
        <v>0</v>
      </c>
      <c r="H57" s="14">
        <v>0</v>
      </c>
      <c r="I57" s="14">
        <v>0</v>
      </c>
      <c r="J57" s="14">
        <v>0</v>
      </c>
      <c r="K57" s="15" t="str">
        <f t="shared" si="1"/>
        <v xml:space="preserve"> </v>
      </c>
      <c r="L57" s="14">
        <v>0</v>
      </c>
      <c r="M57" s="16">
        <f t="shared" si="2"/>
        <v>-118000</v>
      </c>
    </row>
    <row r="58" spans="1:13" x14ac:dyDescent="0.2">
      <c r="A58" s="25">
        <v>489</v>
      </c>
      <c r="B58" s="13" t="s">
        <v>50</v>
      </c>
      <c r="C58" s="14">
        <v>0</v>
      </c>
      <c r="D58" s="14">
        <v>0</v>
      </c>
      <c r="E58" s="14">
        <v>0</v>
      </c>
      <c r="F58" s="14">
        <v>0</v>
      </c>
      <c r="G58" s="15" t="str">
        <f t="shared" si="0"/>
        <v xml:space="preserve"> </v>
      </c>
      <c r="H58" s="14">
        <v>0</v>
      </c>
      <c r="I58" s="14">
        <v>0</v>
      </c>
      <c r="J58" s="14">
        <v>0</v>
      </c>
      <c r="K58" s="15" t="str">
        <f t="shared" si="1"/>
        <v xml:space="preserve"> </v>
      </c>
      <c r="L58" s="14">
        <v>0</v>
      </c>
      <c r="M58" s="16">
        <f t="shared" si="2"/>
        <v>0</v>
      </c>
    </row>
    <row r="59" spans="1:13" x14ac:dyDescent="0.2">
      <c r="A59" s="25">
        <v>48900</v>
      </c>
      <c r="B59" s="13" t="s">
        <v>96</v>
      </c>
      <c r="C59" s="14">
        <v>30000</v>
      </c>
      <c r="D59" s="14">
        <v>0</v>
      </c>
      <c r="E59" s="14">
        <v>30000</v>
      </c>
      <c r="F59" s="14">
        <v>0</v>
      </c>
      <c r="G59" s="15">
        <f t="shared" si="0"/>
        <v>0</v>
      </c>
      <c r="H59" s="14">
        <v>0</v>
      </c>
      <c r="I59" s="14">
        <v>0</v>
      </c>
      <c r="J59" s="14">
        <v>0</v>
      </c>
      <c r="K59" s="15" t="str">
        <f t="shared" si="1"/>
        <v xml:space="preserve"> </v>
      </c>
      <c r="L59" s="14">
        <v>0</v>
      </c>
      <c r="M59" s="16">
        <f t="shared" si="2"/>
        <v>-30000</v>
      </c>
    </row>
    <row r="60" spans="1:13" x14ac:dyDescent="0.2">
      <c r="A60" s="25">
        <v>48901</v>
      </c>
      <c r="B60" s="13" t="s">
        <v>51</v>
      </c>
      <c r="C60" s="14">
        <v>0</v>
      </c>
      <c r="D60" s="14">
        <v>0</v>
      </c>
      <c r="E60" s="14">
        <v>0</v>
      </c>
      <c r="F60" s="14">
        <v>2896</v>
      </c>
      <c r="G60" s="15" t="str">
        <f t="shared" si="0"/>
        <v xml:space="preserve"> </v>
      </c>
      <c r="H60" s="14">
        <v>2896</v>
      </c>
      <c r="I60" s="14">
        <v>0</v>
      </c>
      <c r="J60" s="14">
        <v>0</v>
      </c>
      <c r="K60" s="15">
        <f t="shared" si="1"/>
        <v>0</v>
      </c>
      <c r="L60" s="14">
        <v>0</v>
      </c>
      <c r="M60" s="16">
        <f t="shared" si="2"/>
        <v>2896</v>
      </c>
    </row>
    <row r="61" spans="1:13" x14ac:dyDescent="0.2">
      <c r="A61" s="25">
        <v>48902</v>
      </c>
      <c r="B61" s="13" t="s">
        <v>52</v>
      </c>
      <c r="C61" s="14">
        <v>0</v>
      </c>
      <c r="D61" s="14">
        <v>0</v>
      </c>
      <c r="E61" s="14">
        <v>0</v>
      </c>
      <c r="F61" s="14">
        <v>7908</v>
      </c>
      <c r="G61" s="15" t="str">
        <f t="shared" si="0"/>
        <v xml:space="preserve"> </v>
      </c>
      <c r="H61" s="14">
        <v>7908</v>
      </c>
      <c r="I61" s="14">
        <v>0</v>
      </c>
      <c r="J61" s="14">
        <v>0</v>
      </c>
      <c r="K61" s="15">
        <f t="shared" si="1"/>
        <v>0</v>
      </c>
      <c r="L61" s="14">
        <v>0</v>
      </c>
      <c r="M61" s="16">
        <f t="shared" si="2"/>
        <v>7908</v>
      </c>
    </row>
    <row r="62" spans="1:13" x14ac:dyDescent="0.2">
      <c r="A62" s="25">
        <v>497</v>
      </c>
      <c r="B62" s="13" t="s">
        <v>86</v>
      </c>
      <c r="C62" s="14">
        <v>0</v>
      </c>
      <c r="D62" s="14">
        <v>0</v>
      </c>
      <c r="E62" s="14">
        <v>0</v>
      </c>
      <c r="F62" s="14">
        <v>0</v>
      </c>
      <c r="G62" s="15" t="str">
        <f t="shared" si="0"/>
        <v xml:space="preserve"> </v>
      </c>
      <c r="H62" s="14">
        <v>0</v>
      </c>
      <c r="I62" s="14">
        <v>0</v>
      </c>
      <c r="J62" s="14">
        <v>0</v>
      </c>
      <c r="K62" s="15" t="str">
        <f t="shared" si="1"/>
        <v xml:space="preserve"> </v>
      </c>
      <c r="L62" s="14">
        <v>0</v>
      </c>
      <c r="M62" s="16">
        <f t="shared" si="2"/>
        <v>0</v>
      </c>
    </row>
    <row r="63" spans="1:13" x14ac:dyDescent="0.2">
      <c r="A63" s="25">
        <v>49715</v>
      </c>
      <c r="B63" s="13" t="s">
        <v>87</v>
      </c>
      <c r="C63" s="14">
        <v>115240</v>
      </c>
      <c r="D63" s="14">
        <v>0</v>
      </c>
      <c r="E63" s="14">
        <v>115240</v>
      </c>
      <c r="F63" s="14">
        <v>0</v>
      </c>
      <c r="G63" s="15">
        <f t="shared" si="0"/>
        <v>0</v>
      </c>
      <c r="H63" s="14">
        <v>0</v>
      </c>
      <c r="I63" s="14">
        <v>0</v>
      </c>
      <c r="J63" s="14">
        <v>0</v>
      </c>
      <c r="K63" s="15" t="str">
        <f t="shared" si="1"/>
        <v xml:space="preserve"> </v>
      </c>
      <c r="L63" s="14">
        <v>0</v>
      </c>
      <c r="M63" s="16">
        <f t="shared" si="2"/>
        <v>-115240</v>
      </c>
    </row>
    <row r="64" spans="1:13" x14ac:dyDescent="0.2">
      <c r="A64" s="25">
        <v>49716</v>
      </c>
      <c r="B64" s="13" t="s">
        <v>97</v>
      </c>
      <c r="C64" s="14">
        <v>0</v>
      </c>
      <c r="D64" s="14">
        <v>20818.8</v>
      </c>
      <c r="E64" s="14">
        <v>20818.8</v>
      </c>
      <c r="F64" s="14">
        <v>20818.8</v>
      </c>
      <c r="G64" s="15" t="str">
        <f t="shared" si="0"/>
        <v xml:space="preserve"> </v>
      </c>
      <c r="H64" s="14">
        <v>20818.8</v>
      </c>
      <c r="I64" s="14">
        <v>0</v>
      </c>
      <c r="J64" s="14">
        <v>0</v>
      </c>
      <c r="K64" s="15">
        <f t="shared" si="1"/>
        <v>0</v>
      </c>
      <c r="L64" s="14">
        <v>0</v>
      </c>
      <c r="M64" s="16">
        <f t="shared" si="2"/>
        <v>0</v>
      </c>
    </row>
    <row r="65" spans="1:13" x14ac:dyDescent="0.2">
      <c r="A65" s="25">
        <v>550</v>
      </c>
      <c r="B65" s="13" t="s">
        <v>53</v>
      </c>
      <c r="C65" s="14">
        <v>0</v>
      </c>
      <c r="D65" s="14">
        <v>0</v>
      </c>
      <c r="E65" s="14">
        <v>0</v>
      </c>
      <c r="F65" s="14">
        <v>0</v>
      </c>
      <c r="G65" s="15" t="str">
        <f t="shared" si="0"/>
        <v xml:space="preserve"> </v>
      </c>
      <c r="H65" s="14">
        <v>0</v>
      </c>
      <c r="I65" s="14">
        <v>0</v>
      </c>
      <c r="J65" s="14">
        <v>0</v>
      </c>
      <c r="K65" s="15" t="str">
        <f t="shared" si="1"/>
        <v xml:space="preserve"> </v>
      </c>
      <c r="L65" s="14">
        <v>0</v>
      </c>
      <c r="M65" s="16">
        <f t="shared" si="2"/>
        <v>0</v>
      </c>
    </row>
    <row r="66" spans="1:13" x14ac:dyDescent="0.2">
      <c r="A66" s="25">
        <v>55000</v>
      </c>
      <c r="B66" s="13" t="s">
        <v>54</v>
      </c>
      <c r="C66" s="14">
        <v>94800</v>
      </c>
      <c r="D66" s="14">
        <v>0</v>
      </c>
      <c r="E66" s="14">
        <v>94800</v>
      </c>
      <c r="F66" s="14">
        <v>4936.78</v>
      </c>
      <c r="G66" s="15">
        <f t="shared" si="0"/>
        <v>5.2075738396624473E-2</v>
      </c>
      <c r="H66" s="14">
        <v>4936.78</v>
      </c>
      <c r="I66" s="14">
        <v>0</v>
      </c>
      <c r="J66" s="14">
        <v>0</v>
      </c>
      <c r="K66" s="15">
        <f t="shared" si="1"/>
        <v>0</v>
      </c>
      <c r="L66" s="14">
        <v>0</v>
      </c>
      <c r="M66" s="16">
        <f t="shared" si="2"/>
        <v>-89863.22</v>
      </c>
    </row>
    <row r="67" spans="1:13" x14ac:dyDescent="0.2">
      <c r="A67" s="25">
        <v>55001</v>
      </c>
      <c r="B67" s="13" t="s">
        <v>55</v>
      </c>
      <c r="C67" s="14">
        <v>0</v>
      </c>
      <c r="D67" s="14">
        <v>0</v>
      </c>
      <c r="E67" s="14">
        <v>0</v>
      </c>
      <c r="F67" s="14">
        <v>18006</v>
      </c>
      <c r="G67" s="15" t="str">
        <f t="shared" si="0"/>
        <v xml:space="preserve"> </v>
      </c>
      <c r="H67" s="14">
        <v>18006</v>
      </c>
      <c r="I67" s="14">
        <v>0</v>
      </c>
      <c r="J67" s="14">
        <v>0</v>
      </c>
      <c r="K67" s="15">
        <f t="shared" si="1"/>
        <v>0</v>
      </c>
      <c r="L67" s="14">
        <v>0</v>
      </c>
      <c r="M67" s="16">
        <f t="shared" si="2"/>
        <v>18006</v>
      </c>
    </row>
    <row r="68" spans="1:13" x14ac:dyDescent="0.2">
      <c r="A68" s="25">
        <v>55002</v>
      </c>
      <c r="B68" s="13" t="s">
        <v>56</v>
      </c>
      <c r="C68" s="14">
        <v>0</v>
      </c>
      <c r="D68" s="14">
        <v>0</v>
      </c>
      <c r="E68" s="14">
        <v>0</v>
      </c>
      <c r="F68" s="14">
        <v>4030</v>
      </c>
      <c r="G68" s="15" t="str">
        <f t="shared" si="0"/>
        <v xml:space="preserve"> </v>
      </c>
      <c r="H68" s="14">
        <v>4030</v>
      </c>
      <c r="I68" s="14">
        <v>0</v>
      </c>
      <c r="J68" s="14">
        <v>0</v>
      </c>
      <c r="K68" s="15">
        <f t="shared" si="1"/>
        <v>0</v>
      </c>
      <c r="L68" s="14">
        <v>0</v>
      </c>
      <c r="M68" s="16">
        <f t="shared" si="2"/>
        <v>4030</v>
      </c>
    </row>
    <row r="69" spans="1:13" x14ac:dyDescent="0.2">
      <c r="A69" s="25">
        <v>55006</v>
      </c>
      <c r="B69" s="13" t="s">
        <v>88</v>
      </c>
      <c r="C69" s="14">
        <v>0</v>
      </c>
      <c r="D69" s="14">
        <v>0</v>
      </c>
      <c r="E69" s="14">
        <v>0</v>
      </c>
      <c r="F69" s="14">
        <v>0</v>
      </c>
      <c r="G69" s="15" t="str">
        <f t="shared" si="0"/>
        <v xml:space="preserve"> </v>
      </c>
      <c r="H69" s="14">
        <v>0</v>
      </c>
      <c r="I69" s="14">
        <v>0</v>
      </c>
      <c r="J69" s="14">
        <v>0</v>
      </c>
      <c r="K69" s="15" t="str">
        <f t="shared" si="1"/>
        <v xml:space="preserve"> </v>
      </c>
      <c r="L69" s="14">
        <v>0</v>
      </c>
      <c r="M69" s="16">
        <f t="shared" si="2"/>
        <v>0</v>
      </c>
    </row>
    <row r="70" spans="1:13" x14ac:dyDescent="0.2">
      <c r="A70" s="25">
        <v>55007</v>
      </c>
      <c r="B70" s="13" t="s">
        <v>89</v>
      </c>
      <c r="C70" s="14">
        <v>0</v>
      </c>
      <c r="D70" s="14">
        <v>0</v>
      </c>
      <c r="E70" s="14">
        <v>0</v>
      </c>
      <c r="F70" s="14">
        <v>0</v>
      </c>
      <c r="G70" s="15" t="str">
        <f t="shared" si="0"/>
        <v xml:space="preserve"> </v>
      </c>
      <c r="H70" s="14">
        <v>0</v>
      </c>
      <c r="I70" s="14">
        <v>0</v>
      </c>
      <c r="J70" s="14">
        <v>0</v>
      </c>
      <c r="K70" s="15" t="str">
        <f t="shared" si="1"/>
        <v xml:space="preserve"> </v>
      </c>
      <c r="L70" s="14">
        <v>0</v>
      </c>
      <c r="M70" s="16">
        <f t="shared" si="2"/>
        <v>0</v>
      </c>
    </row>
    <row r="71" spans="1:13" x14ac:dyDescent="0.2">
      <c r="A71" s="25">
        <v>559</v>
      </c>
      <c r="B71" s="13" t="s">
        <v>57</v>
      </c>
      <c r="C71" s="14">
        <v>0</v>
      </c>
      <c r="D71" s="14">
        <v>0</v>
      </c>
      <c r="E71" s="14">
        <v>0</v>
      </c>
      <c r="F71" s="14">
        <v>0</v>
      </c>
      <c r="G71" s="15" t="str">
        <f t="shared" si="0"/>
        <v xml:space="preserve"> </v>
      </c>
      <c r="H71" s="14">
        <v>0</v>
      </c>
      <c r="I71" s="14">
        <v>0</v>
      </c>
      <c r="J71" s="14">
        <v>0</v>
      </c>
      <c r="K71" s="15" t="str">
        <f t="shared" si="1"/>
        <v xml:space="preserve"> </v>
      </c>
      <c r="L71" s="14">
        <v>0</v>
      </c>
      <c r="M71" s="16">
        <f t="shared" si="2"/>
        <v>0</v>
      </c>
    </row>
    <row r="72" spans="1:13" x14ac:dyDescent="0.2">
      <c r="A72" s="25">
        <v>55900</v>
      </c>
      <c r="B72" s="13" t="s">
        <v>98</v>
      </c>
      <c r="C72" s="14">
        <v>345000</v>
      </c>
      <c r="D72" s="14">
        <v>0</v>
      </c>
      <c r="E72" s="14">
        <v>345000</v>
      </c>
      <c r="F72" s="14">
        <v>600</v>
      </c>
      <c r="G72" s="15">
        <f t="shared" ref="G72:G85" si="3">IF(C72=0," ",F72/C72)</f>
        <v>1.7391304347826088E-3</v>
      </c>
      <c r="H72" s="14">
        <v>450</v>
      </c>
      <c r="I72" s="14">
        <v>0</v>
      </c>
      <c r="J72" s="14">
        <v>0</v>
      </c>
      <c r="K72" s="15">
        <f t="shared" ref="K72:K85" si="4">IF(F72=0," ",J72/F72)</f>
        <v>0</v>
      </c>
      <c r="L72" s="14">
        <v>150</v>
      </c>
      <c r="M72" s="16">
        <f t="shared" ref="M72:M85" si="5">F72-E72</f>
        <v>-344400</v>
      </c>
    </row>
    <row r="73" spans="1:13" x14ac:dyDescent="0.2">
      <c r="A73" s="25">
        <v>55901</v>
      </c>
      <c r="B73" s="13" t="s">
        <v>99</v>
      </c>
      <c r="C73" s="14">
        <v>0</v>
      </c>
      <c r="D73" s="14">
        <v>0</v>
      </c>
      <c r="E73" s="14">
        <v>0</v>
      </c>
      <c r="F73" s="14">
        <v>0</v>
      </c>
      <c r="G73" s="15" t="str">
        <f t="shared" si="3"/>
        <v xml:space="preserve"> </v>
      </c>
      <c r="H73" s="14">
        <v>0</v>
      </c>
      <c r="I73" s="14">
        <v>0</v>
      </c>
      <c r="J73" s="14">
        <v>0</v>
      </c>
      <c r="K73" s="15" t="str">
        <f t="shared" si="4"/>
        <v xml:space="preserve"> </v>
      </c>
      <c r="L73" s="14">
        <v>0</v>
      </c>
      <c r="M73" s="16">
        <f t="shared" si="5"/>
        <v>0</v>
      </c>
    </row>
    <row r="74" spans="1:13" x14ac:dyDescent="0.2">
      <c r="A74" s="25">
        <v>55902</v>
      </c>
      <c r="B74" s="13" t="s">
        <v>100</v>
      </c>
      <c r="C74" s="14">
        <v>0</v>
      </c>
      <c r="D74" s="14">
        <v>0</v>
      </c>
      <c r="E74" s="14">
        <v>0</v>
      </c>
      <c r="F74" s="14">
        <v>11260</v>
      </c>
      <c r="G74" s="15" t="str">
        <f t="shared" si="3"/>
        <v xml:space="preserve"> </v>
      </c>
      <c r="H74" s="14">
        <v>9952</v>
      </c>
      <c r="I74" s="14">
        <v>0</v>
      </c>
      <c r="J74" s="14">
        <v>0</v>
      </c>
      <c r="K74" s="15">
        <f t="shared" si="4"/>
        <v>0</v>
      </c>
      <c r="L74" s="14">
        <v>1308</v>
      </c>
      <c r="M74" s="16">
        <f t="shared" si="5"/>
        <v>11260</v>
      </c>
    </row>
    <row r="75" spans="1:13" x14ac:dyDescent="0.2">
      <c r="A75" s="25">
        <v>55903</v>
      </c>
      <c r="B75" s="13" t="s">
        <v>101</v>
      </c>
      <c r="C75" s="14">
        <v>1100</v>
      </c>
      <c r="D75" s="14">
        <v>0</v>
      </c>
      <c r="E75" s="14">
        <v>1100</v>
      </c>
      <c r="F75" s="14">
        <v>105</v>
      </c>
      <c r="G75" s="15">
        <f t="shared" si="3"/>
        <v>9.5454545454545459E-2</v>
      </c>
      <c r="H75" s="14">
        <v>105</v>
      </c>
      <c r="I75" s="14">
        <v>0</v>
      </c>
      <c r="J75" s="14">
        <v>0</v>
      </c>
      <c r="K75" s="15">
        <f t="shared" si="4"/>
        <v>0</v>
      </c>
      <c r="L75" s="14">
        <v>0</v>
      </c>
      <c r="M75" s="16">
        <f t="shared" si="5"/>
        <v>-995</v>
      </c>
    </row>
    <row r="76" spans="1:13" x14ac:dyDescent="0.2">
      <c r="A76" s="25">
        <v>55904</v>
      </c>
      <c r="B76" s="13" t="s">
        <v>58</v>
      </c>
      <c r="C76" s="14">
        <v>0</v>
      </c>
      <c r="D76" s="14">
        <v>0</v>
      </c>
      <c r="E76" s="14">
        <v>0</v>
      </c>
      <c r="F76" s="14">
        <v>14524.08</v>
      </c>
      <c r="G76" s="15" t="str">
        <f t="shared" si="3"/>
        <v xml:space="preserve"> </v>
      </c>
      <c r="H76" s="14">
        <v>11497.15</v>
      </c>
      <c r="I76" s="14">
        <v>0</v>
      </c>
      <c r="J76" s="14">
        <v>0</v>
      </c>
      <c r="K76" s="15">
        <f t="shared" si="4"/>
        <v>0</v>
      </c>
      <c r="L76" s="14">
        <v>3026.93</v>
      </c>
      <c r="M76" s="16">
        <f t="shared" si="5"/>
        <v>14524.08</v>
      </c>
    </row>
    <row r="77" spans="1:13" x14ac:dyDescent="0.2">
      <c r="A77" s="25">
        <v>55905</v>
      </c>
      <c r="B77" s="13" t="s">
        <v>59</v>
      </c>
      <c r="C77" s="14">
        <v>0</v>
      </c>
      <c r="D77" s="14">
        <v>0</v>
      </c>
      <c r="E77" s="14">
        <v>0</v>
      </c>
      <c r="F77" s="14">
        <v>14001.85</v>
      </c>
      <c r="G77" s="15" t="str">
        <f t="shared" si="3"/>
        <v xml:space="preserve"> </v>
      </c>
      <c r="H77" s="14">
        <v>12088.89</v>
      </c>
      <c r="I77" s="14">
        <v>0</v>
      </c>
      <c r="J77" s="14">
        <v>0</v>
      </c>
      <c r="K77" s="15">
        <f t="shared" si="4"/>
        <v>0</v>
      </c>
      <c r="L77" s="14">
        <v>1912.96</v>
      </c>
      <c r="M77" s="16">
        <f t="shared" si="5"/>
        <v>14001.85</v>
      </c>
    </row>
    <row r="78" spans="1:13" x14ac:dyDescent="0.2">
      <c r="A78" s="25">
        <v>55906</v>
      </c>
      <c r="B78" s="13" t="s">
        <v>60</v>
      </c>
      <c r="C78" s="14">
        <v>0</v>
      </c>
      <c r="D78" s="14">
        <v>0</v>
      </c>
      <c r="E78" s="14">
        <v>0</v>
      </c>
      <c r="F78" s="14">
        <v>13414.8</v>
      </c>
      <c r="G78" s="15" t="str">
        <f t="shared" si="3"/>
        <v xml:space="preserve"> </v>
      </c>
      <c r="H78" s="14">
        <v>12780.97</v>
      </c>
      <c r="I78" s="14">
        <v>0</v>
      </c>
      <c r="J78" s="14">
        <v>0</v>
      </c>
      <c r="K78" s="15">
        <f t="shared" si="4"/>
        <v>0</v>
      </c>
      <c r="L78" s="14">
        <v>633.83000000000004</v>
      </c>
      <c r="M78" s="16">
        <f t="shared" si="5"/>
        <v>13414.8</v>
      </c>
    </row>
    <row r="79" spans="1:13" x14ac:dyDescent="0.2">
      <c r="A79" s="25">
        <v>599</v>
      </c>
      <c r="B79" s="13" t="s">
        <v>61</v>
      </c>
      <c r="C79" s="14">
        <v>0</v>
      </c>
      <c r="D79" s="14">
        <v>0</v>
      </c>
      <c r="E79" s="14">
        <v>0</v>
      </c>
      <c r="F79" s="14">
        <v>0</v>
      </c>
      <c r="G79" s="15" t="str">
        <f t="shared" si="3"/>
        <v xml:space="preserve"> </v>
      </c>
      <c r="H79" s="14">
        <v>0</v>
      </c>
      <c r="I79" s="14">
        <v>0</v>
      </c>
      <c r="J79" s="14">
        <v>0</v>
      </c>
      <c r="K79" s="15" t="str">
        <f t="shared" si="4"/>
        <v xml:space="preserve"> </v>
      </c>
      <c r="L79" s="14">
        <v>0</v>
      </c>
      <c r="M79" s="16">
        <f t="shared" si="5"/>
        <v>0</v>
      </c>
    </row>
    <row r="80" spans="1:13" x14ac:dyDescent="0.2">
      <c r="A80" s="25">
        <v>59900</v>
      </c>
      <c r="B80" s="13" t="s">
        <v>102</v>
      </c>
      <c r="C80" s="14">
        <v>284500</v>
      </c>
      <c r="D80" s="14">
        <v>0</v>
      </c>
      <c r="E80" s="14">
        <v>284500</v>
      </c>
      <c r="F80" s="14">
        <v>24826.45</v>
      </c>
      <c r="G80" s="15">
        <f t="shared" si="3"/>
        <v>8.7263444639718801E-2</v>
      </c>
      <c r="H80" s="14">
        <v>24826.45</v>
      </c>
      <c r="I80" s="14">
        <v>0</v>
      </c>
      <c r="J80" s="14">
        <v>0</v>
      </c>
      <c r="K80" s="15">
        <f t="shared" si="4"/>
        <v>0</v>
      </c>
      <c r="L80" s="14">
        <v>0</v>
      </c>
      <c r="M80" s="16">
        <f t="shared" si="5"/>
        <v>-259673.55</v>
      </c>
    </row>
    <row r="81" spans="1:13" x14ac:dyDescent="0.2">
      <c r="A81" s="25">
        <v>59901</v>
      </c>
      <c r="B81" s="13" t="s">
        <v>106</v>
      </c>
      <c r="C81" s="14">
        <v>0</v>
      </c>
      <c r="D81" s="14">
        <v>0</v>
      </c>
      <c r="E81" s="14">
        <v>0</v>
      </c>
      <c r="F81" s="14">
        <v>3301.3</v>
      </c>
      <c r="G81" s="15" t="str">
        <f t="shared" si="3"/>
        <v xml:space="preserve"> </v>
      </c>
      <c r="H81" s="14">
        <v>3301.3</v>
      </c>
      <c r="I81" s="14">
        <v>0</v>
      </c>
      <c r="J81" s="14">
        <v>0</v>
      </c>
      <c r="K81" s="15">
        <f t="shared" si="4"/>
        <v>0</v>
      </c>
      <c r="L81" s="14">
        <v>0</v>
      </c>
      <c r="M81" s="16">
        <f t="shared" si="5"/>
        <v>3301.3</v>
      </c>
    </row>
    <row r="82" spans="1:13" x14ac:dyDescent="0.2">
      <c r="A82" s="25">
        <v>59902</v>
      </c>
      <c r="B82" s="13" t="s">
        <v>62</v>
      </c>
      <c r="C82" s="14">
        <v>0</v>
      </c>
      <c r="D82" s="14">
        <v>0</v>
      </c>
      <c r="E82" s="14">
        <v>0</v>
      </c>
      <c r="F82" s="14">
        <v>0</v>
      </c>
      <c r="G82" s="15" t="str">
        <f t="shared" si="3"/>
        <v xml:space="preserve"> </v>
      </c>
      <c r="H82" s="14">
        <v>0</v>
      </c>
      <c r="I82" s="14">
        <v>0</v>
      </c>
      <c r="J82" s="14">
        <v>0</v>
      </c>
      <c r="K82" s="15" t="str">
        <f t="shared" si="4"/>
        <v xml:space="preserve"> </v>
      </c>
      <c r="L82" s="14">
        <v>0</v>
      </c>
      <c r="M82" s="16">
        <f t="shared" si="5"/>
        <v>0</v>
      </c>
    </row>
    <row r="83" spans="1:13" x14ac:dyDescent="0.2">
      <c r="A83" s="25">
        <v>59903</v>
      </c>
      <c r="B83" s="13" t="s">
        <v>103</v>
      </c>
      <c r="C83" s="14">
        <v>0</v>
      </c>
      <c r="D83" s="14">
        <v>0</v>
      </c>
      <c r="E83" s="14">
        <v>0</v>
      </c>
      <c r="F83" s="14">
        <v>826.45</v>
      </c>
      <c r="G83" s="15" t="str">
        <f t="shared" si="3"/>
        <v xml:space="preserve"> </v>
      </c>
      <c r="H83" s="14">
        <v>826.45</v>
      </c>
      <c r="I83" s="14">
        <v>0</v>
      </c>
      <c r="J83" s="14">
        <v>0</v>
      </c>
      <c r="K83" s="15">
        <f t="shared" si="4"/>
        <v>0</v>
      </c>
      <c r="L83" s="14">
        <v>0</v>
      </c>
      <c r="M83" s="16">
        <f t="shared" si="5"/>
        <v>826.45</v>
      </c>
    </row>
    <row r="84" spans="1:13" x14ac:dyDescent="0.2">
      <c r="A84" s="25">
        <v>59904</v>
      </c>
      <c r="B84" s="13" t="s">
        <v>104</v>
      </c>
      <c r="C84" s="14">
        <v>186400</v>
      </c>
      <c r="D84" s="14">
        <v>0</v>
      </c>
      <c r="E84" s="14">
        <v>186400</v>
      </c>
      <c r="F84" s="14">
        <v>0</v>
      </c>
      <c r="G84" s="15">
        <f t="shared" si="3"/>
        <v>0</v>
      </c>
      <c r="H84" s="14">
        <v>0</v>
      </c>
      <c r="I84" s="14">
        <v>0</v>
      </c>
      <c r="J84" s="14">
        <v>0</v>
      </c>
      <c r="K84" s="15" t="str">
        <f t="shared" si="4"/>
        <v xml:space="preserve"> </v>
      </c>
      <c r="L84" s="14">
        <v>0</v>
      </c>
      <c r="M84" s="16">
        <f t="shared" si="5"/>
        <v>-186400</v>
      </c>
    </row>
    <row r="85" spans="1:13" x14ac:dyDescent="0.2">
      <c r="A85" s="25">
        <v>59905</v>
      </c>
      <c r="B85" s="13" t="s">
        <v>63</v>
      </c>
      <c r="C85" s="14">
        <v>0</v>
      </c>
      <c r="D85" s="14">
        <v>0</v>
      </c>
      <c r="E85" s="14">
        <v>0</v>
      </c>
      <c r="F85" s="14">
        <v>0</v>
      </c>
      <c r="G85" s="15" t="str">
        <f t="shared" si="3"/>
        <v xml:space="preserve"> </v>
      </c>
      <c r="H85" s="14">
        <v>0</v>
      </c>
      <c r="I85" s="14">
        <v>0</v>
      </c>
      <c r="J85" s="14">
        <v>0</v>
      </c>
      <c r="K85" s="15" t="str">
        <f t="shared" si="4"/>
        <v xml:space="preserve"> </v>
      </c>
      <c r="L85" s="14">
        <v>0</v>
      </c>
      <c r="M85" s="16">
        <f t="shared" si="5"/>
        <v>0</v>
      </c>
    </row>
    <row r="86" spans="1:13" s="3" customFormat="1" x14ac:dyDescent="0.2">
      <c r="A86" s="2"/>
      <c r="B86" s="17" t="s">
        <v>16</v>
      </c>
      <c r="C86" s="18">
        <f>SUM(C7:C85)</f>
        <v>17052485</v>
      </c>
      <c r="D86" s="18">
        <f>SUM(D7:D85)</f>
        <v>110601.01000000001</v>
      </c>
      <c r="E86" s="18">
        <f>SUM(E7:E85)</f>
        <v>17163086.010000002</v>
      </c>
      <c r="F86" s="18">
        <f>SUM(F7:F85)</f>
        <v>11046399.25</v>
      </c>
      <c r="G86" s="19">
        <f t="shared" ref="G86:G101" si="6">F86/C86</f>
        <v>0.64778824024768233</v>
      </c>
      <c r="H86" s="18">
        <f>SUM(H7:H85)</f>
        <v>11039653.24</v>
      </c>
      <c r="I86" s="18">
        <f>SUM(I7:I85)</f>
        <v>7762</v>
      </c>
      <c r="J86" s="18">
        <f>SUM(J7:J85)</f>
        <v>7762</v>
      </c>
      <c r="K86" s="19">
        <f t="shared" ref="K86" si="7">IF(F86=0," ",J86/F86)</f>
        <v>7.0267241155528572E-4</v>
      </c>
      <c r="L86" s="18">
        <f>SUM(L7:L85)</f>
        <v>14508.01</v>
      </c>
      <c r="M86" s="18">
        <f>SUM(M7:M85)</f>
        <v>-6116686.7599999998</v>
      </c>
    </row>
    <row r="87" spans="1:13" x14ac:dyDescent="0.2">
      <c r="A87" s="11"/>
      <c r="B87" s="11"/>
      <c r="C87" s="10"/>
      <c r="E87" s="10"/>
      <c r="G87" s="9"/>
      <c r="K87" s="9"/>
      <c r="M87" s="10"/>
    </row>
    <row r="88" spans="1:13" x14ac:dyDescent="0.2">
      <c r="A88" s="25">
        <v>701</v>
      </c>
      <c r="B88" s="13" t="s">
        <v>44</v>
      </c>
      <c r="C88" s="14">
        <v>0</v>
      </c>
      <c r="D88" s="14">
        <v>0</v>
      </c>
      <c r="E88" s="14">
        <v>0</v>
      </c>
      <c r="F88" s="14">
        <v>0</v>
      </c>
      <c r="G88" s="15" t="str">
        <f t="shared" ref="G88:G92" si="8">IF(C88=0," ",F88/C88)</f>
        <v xml:space="preserve"> </v>
      </c>
      <c r="H88" s="14">
        <v>0</v>
      </c>
      <c r="I88" s="14">
        <v>0</v>
      </c>
      <c r="J88" s="14">
        <v>0</v>
      </c>
      <c r="K88" s="15" t="str">
        <f>IF(F88=0," ",J88/F88)</f>
        <v xml:space="preserve"> </v>
      </c>
      <c r="L88" s="14">
        <v>0</v>
      </c>
      <c r="M88" s="16">
        <f>F88-E88</f>
        <v>0</v>
      </c>
    </row>
    <row r="89" spans="1:13" x14ac:dyDescent="0.2">
      <c r="A89" s="25">
        <v>70101</v>
      </c>
      <c r="B89" s="13" t="s">
        <v>64</v>
      </c>
      <c r="C89" s="14">
        <v>300000</v>
      </c>
      <c r="D89" s="14">
        <v>0</v>
      </c>
      <c r="E89" s="14">
        <v>300000</v>
      </c>
      <c r="F89" s="14">
        <v>0</v>
      </c>
      <c r="G89" s="15">
        <f t="shared" si="8"/>
        <v>0</v>
      </c>
      <c r="H89" s="14">
        <v>0</v>
      </c>
      <c r="I89" s="14">
        <v>0</v>
      </c>
      <c r="J89" s="14">
        <v>0</v>
      </c>
      <c r="K89" s="15" t="str">
        <f t="shared" ref="K89:K91" si="9">IF(F89=0," ",J89/F89)</f>
        <v xml:space="preserve"> </v>
      </c>
      <c r="L89" s="14">
        <v>0</v>
      </c>
      <c r="M89" s="16">
        <f t="shared" ref="M89:M91" si="10">F89-E89</f>
        <v>-300000</v>
      </c>
    </row>
    <row r="90" spans="1:13" x14ac:dyDescent="0.2">
      <c r="A90" s="25">
        <v>79700</v>
      </c>
      <c r="B90" s="13" t="s">
        <v>71</v>
      </c>
      <c r="C90" s="14">
        <v>0</v>
      </c>
      <c r="D90" s="14">
        <v>0</v>
      </c>
      <c r="E90" s="14">
        <v>0</v>
      </c>
      <c r="F90" s="14">
        <v>0</v>
      </c>
      <c r="G90" s="15" t="str">
        <f t="shared" si="8"/>
        <v xml:space="preserve"> </v>
      </c>
      <c r="H90" s="14">
        <v>0</v>
      </c>
      <c r="I90" s="14">
        <v>0</v>
      </c>
      <c r="J90" s="14">
        <v>0</v>
      </c>
      <c r="K90" s="15" t="str">
        <f t="shared" si="9"/>
        <v xml:space="preserve"> </v>
      </c>
      <c r="L90" s="14">
        <v>0</v>
      </c>
      <c r="M90" s="16">
        <f t="shared" si="10"/>
        <v>0</v>
      </c>
    </row>
    <row r="91" spans="1:13" x14ac:dyDescent="0.2">
      <c r="A91" s="25">
        <v>79701</v>
      </c>
      <c r="B91" s="13" t="s">
        <v>72</v>
      </c>
      <c r="C91" s="14">
        <v>0</v>
      </c>
      <c r="D91" s="14">
        <v>0</v>
      </c>
      <c r="E91" s="14">
        <v>0</v>
      </c>
      <c r="F91" s="14">
        <v>0</v>
      </c>
      <c r="G91" s="15" t="str">
        <f t="shared" si="8"/>
        <v xml:space="preserve"> </v>
      </c>
      <c r="H91" s="14">
        <v>0</v>
      </c>
      <c r="I91" s="14">
        <v>0</v>
      </c>
      <c r="J91" s="14">
        <v>0</v>
      </c>
      <c r="K91" s="15" t="str">
        <f t="shared" si="9"/>
        <v xml:space="preserve"> </v>
      </c>
      <c r="L91" s="14">
        <v>0</v>
      </c>
      <c r="M91" s="16">
        <f t="shared" si="10"/>
        <v>0</v>
      </c>
    </row>
    <row r="92" spans="1:13" s="3" customFormat="1" x14ac:dyDescent="0.2">
      <c r="A92" s="12"/>
      <c r="B92" s="17" t="s">
        <v>18</v>
      </c>
      <c r="C92" s="20">
        <f>SUM(C88:C91)</f>
        <v>300000</v>
      </c>
      <c r="D92" s="20">
        <f>SUM(D88:D91)</f>
        <v>0</v>
      </c>
      <c r="E92" s="20">
        <f>SUM(E88:E91)</f>
        <v>300000</v>
      </c>
      <c r="F92" s="20">
        <f>SUM(F88:F91)</f>
        <v>0</v>
      </c>
      <c r="G92" s="19">
        <f t="shared" si="8"/>
        <v>0</v>
      </c>
      <c r="H92" s="20">
        <f>SUM(H88:H91)</f>
        <v>0</v>
      </c>
      <c r="I92" s="20">
        <f>SUM(I88:I91)</f>
        <v>0</v>
      </c>
      <c r="J92" s="20">
        <f>SUM(J88:J91)</f>
        <v>0</v>
      </c>
      <c r="K92" s="19" t="str">
        <f t="shared" ref="K92" si="11">IF(F92=0," ",J92/F92)</f>
        <v xml:space="preserve"> </v>
      </c>
      <c r="L92" s="20">
        <f>SUM(L88:L91)</f>
        <v>0</v>
      </c>
      <c r="M92" s="20">
        <f>SUM(M88:M91)</f>
        <v>-300000</v>
      </c>
    </row>
    <row r="93" spans="1:13" x14ac:dyDescent="0.2">
      <c r="A93" s="11"/>
      <c r="B93" s="11"/>
      <c r="C93" s="10"/>
      <c r="E93" s="10"/>
      <c r="G93" s="9"/>
      <c r="K93" s="9"/>
      <c r="M93" s="10"/>
    </row>
    <row r="94" spans="1:13" x14ac:dyDescent="0.2">
      <c r="A94" s="25">
        <v>830</v>
      </c>
      <c r="B94" s="13" t="s">
        <v>65</v>
      </c>
      <c r="C94" s="14">
        <v>15500</v>
      </c>
      <c r="D94" s="14">
        <v>0</v>
      </c>
      <c r="E94" s="14">
        <v>15500</v>
      </c>
      <c r="F94" s="14">
        <v>0</v>
      </c>
      <c r="G94" s="15">
        <v>0</v>
      </c>
      <c r="H94" s="14">
        <v>0</v>
      </c>
      <c r="I94" s="14">
        <v>0</v>
      </c>
      <c r="J94" s="14">
        <v>0</v>
      </c>
      <c r="K94" s="15" t="str">
        <f>IF(F94=0," ",J94/F94)</f>
        <v xml:space="preserve"> </v>
      </c>
      <c r="L94" s="14">
        <v>0</v>
      </c>
      <c r="M94" s="16">
        <f>F94-E94</f>
        <v>-15500</v>
      </c>
    </row>
    <row r="95" spans="1:13" x14ac:dyDescent="0.2">
      <c r="A95" s="25">
        <v>83000</v>
      </c>
      <c r="B95" s="13" t="s">
        <v>66</v>
      </c>
      <c r="C95" s="14">
        <v>0</v>
      </c>
      <c r="D95" s="14">
        <v>0</v>
      </c>
      <c r="E95" s="14">
        <v>0</v>
      </c>
      <c r="F95" s="14">
        <v>0</v>
      </c>
      <c r="G95" s="15">
        <v>0</v>
      </c>
      <c r="H95" s="14">
        <v>0</v>
      </c>
      <c r="I95" s="14">
        <v>0</v>
      </c>
      <c r="J95" s="14">
        <v>0</v>
      </c>
      <c r="K95" s="15" t="str">
        <f t="shared" ref="K95:K98" si="12">IF(F95=0," ",J95/F95)</f>
        <v xml:space="preserve"> </v>
      </c>
      <c r="L95" s="14">
        <v>0</v>
      </c>
      <c r="M95" s="16">
        <f t="shared" ref="M95:M98" si="13">F95-E95</f>
        <v>0</v>
      </c>
    </row>
    <row r="96" spans="1:13" x14ac:dyDescent="0.2">
      <c r="A96" s="25">
        <v>83001</v>
      </c>
      <c r="B96" s="13" t="s">
        <v>67</v>
      </c>
      <c r="C96" s="14">
        <v>0</v>
      </c>
      <c r="D96" s="14">
        <v>0</v>
      </c>
      <c r="E96" s="14">
        <v>0</v>
      </c>
      <c r="F96" s="14">
        <v>0</v>
      </c>
      <c r="G96" s="15">
        <v>0</v>
      </c>
      <c r="H96" s="14">
        <v>0</v>
      </c>
      <c r="I96" s="14">
        <v>0</v>
      </c>
      <c r="J96" s="14">
        <v>0</v>
      </c>
      <c r="K96" s="15" t="str">
        <f t="shared" si="12"/>
        <v xml:space="preserve"> </v>
      </c>
      <c r="L96" s="14">
        <v>0</v>
      </c>
      <c r="M96" s="16">
        <f t="shared" si="13"/>
        <v>0</v>
      </c>
    </row>
    <row r="97" spans="1:13" x14ac:dyDescent="0.2">
      <c r="A97" s="25">
        <v>83101</v>
      </c>
      <c r="B97" s="13" t="s">
        <v>68</v>
      </c>
      <c r="C97" s="14">
        <v>0</v>
      </c>
      <c r="D97" s="14">
        <v>0</v>
      </c>
      <c r="E97" s="14">
        <v>0</v>
      </c>
      <c r="F97" s="14">
        <v>0</v>
      </c>
      <c r="G97" s="15">
        <v>0</v>
      </c>
      <c r="H97" s="14">
        <v>0</v>
      </c>
      <c r="I97" s="14">
        <v>0</v>
      </c>
      <c r="J97" s="14">
        <v>0</v>
      </c>
      <c r="K97" s="15" t="str">
        <f t="shared" si="12"/>
        <v xml:space="preserve"> </v>
      </c>
      <c r="L97" s="14">
        <v>0</v>
      </c>
      <c r="M97" s="16">
        <f t="shared" si="13"/>
        <v>0</v>
      </c>
    </row>
    <row r="98" spans="1:13" x14ac:dyDescent="0.2">
      <c r="A98" s="25">
        <v>87000</v>
      </c>
      <c r="B98" s="13" t="s">
        <v>69</v>
      </c>
      <c r="C98" s="14">
        <v>0</v>
      </c>
      <c r="D98" s="14">
        <v>2094982</v>
      </c>
      <c r="E98" s="14">
        <v>2094982</v>
      </c>
      <c r="F98" s="14">
        <v>0</v>
      </c>
      <c r="G98" s="15">
        <v>0</v>
      </c>
      <c r="H98" s="14">
        <v>0</v>
      </c>
      <c r="I98" s="14">
        <v>0</v>
      </c>
      <c r="J98" s="14">
        <v>0</v>
      </c>
      <c r="K98" s="15" t="str">
        <f t="shared" si="12"/>
        <v xml:space="preserve"> </v>
      </c>
      <c r="L98" s="14">
        <v>0</v>
      </c>
      <c r="M98" s="16">
        <f t="shared" si="13"/>
        <v>-2094982</v>
      </c>
    </row>
    <row r="99" spans="1:13" s="3" customFormat="1" x14ac:dyDescent="0.2">
      <c r="B99" s="17" t="s">
        <v>19</v>
      </c>
      <c r="C99" s="20">
        <f>SUM(C94:C98)</f>
        <v>15500</v>
      </c>
      <c r="D99" s="20">
        <f>SUM(D94:D98)</f>
        <v>2094982</v>
      </c>
      <c r="E99" s="20">
        <f>SUM(E94:E98)</f>
        <v>2110482</v>
      </c>
      <c r="F99" s="20">
        <f>SUM(F94:F98)</f>
        <v>0</v>
      </c>
      <c r="G99" s="19">
        <f t="shared" si="6"/>
        <v>0</v>
      </c>
      <c r="H99" s="20">
        <f>SUM(H94:H98)</f>
        <v>0</v>
      </c>
      <c r="I99" s="20">
        <f>SUM(I94:I98)</f>
        <v>0</v>
      </c>
      <c r="J99" s="20">
        <f>SUM(J94:J98)</f>
        <v>0</v>
      </c>
      <c r="K99" s="19" t="str">
        <f t="shared" ref="K99" si="14">IF(F99=0," ",J99/F99)</f>
        <v xml:space="preserve"> </v>
      </c>
      <c r="L99" s="20">
        <f>SUM(L94:L98)</f>
        <v>0</v>
      </c>
      <c r="M99" s="20">
        <f>SUM(M94:M98)</f>
        <v>-2110482</v>
      </c>
    </row>
    <row r="100" spans="1:13" x14ac:dyDescent="0.2">
      <c r="G100" s="9"/>
      <c r="K100" s="9"/>
    </row>
    <row r="101" spans="1:13" s="3" customFormat="1" x14ac:dyDescent="0.2">
      <c r="B101" s="21" t="s">
        <v>17</v>
      </c>
      <c r="C101" s="18">
        <f>C86+C92+C99</f>
        <v>17367985</v>
      </c>
      <c r="D101" s="18">
        <f>D86+D92+D99</f>
        <v>2205583.0099999998</v>
      </c>
      <c r="E101" s="18">
        <f>E86+E92+E99</f>
        <v>19573568.010000002</v>
      </c>
      <c r="F101" s="18">
        <f>F86+F92+F99</f>
        <v>11046399.25</v>
      </c>
      <c r="G101" s="19">
        <f t="shared" si="6"/>
        <v>0.636020773279111</v>
      </c>
      <c r="H101" s="18">
        <f>H86+H92+H99</f>
        <v>11039653.24</v>
      </c>
      <c r="I101" s="18">
        <f>I86+I92+I99</f>
        <v>7762</v>
      </c>
      <c r="J101" s="18">
        <f>J86+J92+J99</f>
        <v>7762</v>
      </c>
      <c r="K101" s="19">
        <f t="shared" ref="K101" si="15">J101/F101</f>
        <v>7.0267241155528572E-4</v>
      </c>
      <c r="L101" s="18">
        <f>L86+L92+L99</f>
        <v>14508.01</v>
      </c>
      <c r="M101" s="18">
        <f>M86+M92+M99</f>
        <v>-8527168.7599999998</v>
      </c>
    </row>
  </sheetData>
  <mergeCells count="1">
    <mergeCell ref="A1:M1"/>
  </mergeCells>
  <printOptions gridLines="1"/>
  <pageMargins left="0.39370078740157483" right="0.39370078740157483" top="0.19685039370078741" bottom="0.98425196850393704" header="0" footer="0.39370078740157483"/>
  <pageSetup paperSize="9" scale="67" fitToHeight="0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2º trimes 25</vt:lpstr>
      <vt:lpstr>'Ejecución ingresos 2º trimes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2025-07-01T11:10:06Z</cp:lastPrinted>
  <dcterms:created xsi:type="dcterms:W3CDTF">2016-04-20T09:31:50Z</dcterms:created>
  <dcterms:modified xsi:type="dcterms:W3CDTF">2025-07-01T11:10:15Z</dcterms:modified>
</cp:coreProperties>
</file>