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CUARTO TRIMESTRE\"/>
    </mc:Choice>
  </mc:AlternateContent>
  <xr:revisionPtr revIDLastSave="0" documentId="13_ncr:1_{B9F43439-3303-4B85-9575-373FFD1D583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presupues 25" sheetId="1" r:id="rId1"/>
  </sheets>
  <definedNames>
    <definedName name="_xlnm.Print_Titles" localSheetId="0">'Ejecución ingresos presupues 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1" l="1"/>
  <c r="M80" i="1"/>
  <c r="M81" i="1"/>
  <c r="M82" i="1"/>
  <c r="M83" i="1"/>
  <c r="M84" i="1"/>
  <c r="M85" i="1"/>
  <c r="K79" i="1"/>
  <c r="K80" i="1"/>
  <c r="K81" i="1"/>
  <c r="K82" i="1"/>
  <c r="K83" i="1"/>
  <c r="K84" i="1"/>
  <c r="K85" i="1"/>
  <c r="G75" i="1"/>
  <c r="G76" i="1"/>
  <c r="G77" i="1"/>
  <c r="G78" i="1"/>
  <c r="G79" i="1"/>
  <c r="G80" i="1"/>
  <c r="G81" i="1"/>
  <c r="G82" i="1"/>
  <c r="G83" i="1"/>
  <c r="G84" i="1"/>
  <c r="G85" i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G89" i="1"/>
  <c r="G90" i="1"/>
  <c r="G9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C86" i="1"/>
  <c r="D86" i="1"/>
  <c r="E86" i="1"/>
  <c r="F86" i="1"/>
  <c r="K7" i="1" l="1"/>
  <c r="M89" i="1" l="1"/>
  <c r="M90" i="1"/>
  <c r="M91" i="1"/>
  <c r="K89" i="1"/>
  <c r="K90" i="1"/>
  <c r="K91" i="1"/>
  <c r="C92" i="1"/>
  <c r="D92" i="1"/>
  <c r="E92" i="1"/>
  <c r="F92" i="1"/>
  <c r="C99" i="1"/>
  <c r="D99" i="1"/>
  <c r="E99" i="1"/>
  <c r="F99" i="1"/>
  <c r="F101" i="1" l="1"/>
  <c r="C101" i="1"/>
  <c r="E101" i="1"/>
  <c r="D101" i="1"/>
  <c r="H92" i="1" l="1"/>
  <c r="I92" i="1"/>
  <c r="J92" i="1"/>
  <c r="L92" i="1"/>
  <c r="G88" i="1"/>
  <c r="G92" i="1"/>
  <c r="H86" i="1"/>
  <c r="I86" i="1"/>
  <c r="J86" i="1"/>
  <c r="L86" i="1"/>
  <c r="M95" i="1" l="1"/>
  <c r="M96" i="1"/>
  <c r="M97" i="1"/>
  <c r="M98" i="1"/>
  <c r="K95" i="1"/>
  <c r="K96" i="1"/>
  <c r="K97" i="1"/>
  <c r="K98" i="1"/>
  <c r="K94" i="1" l="1"/>
  <c r="M94" i="1"/>
  <c r="K92" i="1" l="1"/>
  <c r="M88" i="1"/>
  <c r="M92" i="1" s="1"/>
  <c r="K88" i="1"/>
  <c r="G7" i="1" l="1"/>
  <c r="G86" i="1" l="1"/>
  <c r="M99" i="1" l="1"/>
  <c r="L99" i="1"/>
  <c r="I99" i="1"/>
  <c r="J99" i="1"/>
  <c r="K99" i="1" s="1"/>
  <c r="H99" i="1"/>
  <c r="L101" i="1" l="1"/>
  <c r="I101" i="1"/>
  <c r="J101" i="1"/>
  <c r="H101" i="1"/>
  <c r="K86" i="1" l="1"/>
  <c r="G101" i="1"/>
  <c r="M86" i="1"/>
  <c r="M101" i="1" s="1"/>
  <c r="K101" i="1" l="1"/>
  <c r="G99" i="1"/>
</calcChain>
</file>

<file path=xl/sharedStrings.xml><?xml version="1.0" encoding="utf-8"?>
<sst xmlns="http://schemas.openxmlformats.org/spreadsheetml/2006/main" count="109" uniqueCount="107">
  <si>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</si>
  <si>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</si>
  <si>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</si>
  <si>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</si>
  <si>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</si>
  <si>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</si>
  <si>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</si>
  <si>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</si>
  <si>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</si>
  <si>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</si>
  <si>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</si>
  <si>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</si>
  <si>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</si>
  <si>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</si>
  <si>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</si>
  <si>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</si>
  <si>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</si>
  <si>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</si>
  <si>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</si>
  <si>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</si>
  <si>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</si>
  <si>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</si>
  <si>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</si>
  <si>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</si>
  <si>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</si>
  <si>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</si>
  <si>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</si>
  <si>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</si>
  <si>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</si>
  <si>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</si>
  <si>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</si>
  <si>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</si>
  <si>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</si>
  <si>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</si>
  <si>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</si>
  <si>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</si>
  <si>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</si>
  <si>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</si>
  <si>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</si>
  <si>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</si>
  <si>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</si>
  <si>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</si>
  <si>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</si>
  <si>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</si>
  <si>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</si>
  <si>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</si>
  <si>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</si>
  <si>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</si>
  <si>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</si>
  <si>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</si>
  <si>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</si>
  <si>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</si>
  <si>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</si>
  <si>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</si>
  <si>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</si>
  <si>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</si>
  <si>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</si>
  <si>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</si>
  <si>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</si>
  <si>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</si>
  <si>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</si>
  <si>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</si>
  <si>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</si>
  <si>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</si>
  <si>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</si>
  <si>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</si>
  <si>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</si>
  <si>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</si>
  <si>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</si>
  <si>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</si>
  <si>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</si>
  <si>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</si>
  <si>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</si>
  <si>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</si>
  <si>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 de acreditaciones SEMINCI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</si>
  <si>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</si>
  <si>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</si>
  <si>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</si>
  <si>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</si>
  <si>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</si>
  <si>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</si>
  <si>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</si>
  <si>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</si>
  <si>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</si>
  <si>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</si>
  <si>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</si>
  <si>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Otras transferencias de la Unión Europea.</t>
  </si>
  <si>
    <t>Subv. UE Proyecto Creart 2024-2026</t>
  </si>
  <si>
    <t>Concesiones FMC</t>
  </si>
  <si>
    <t>Concesiones SEMINCI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</si>
  <si>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</si>
  <si>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</si>
  <si>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</si>
  <si>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</si>
  <si>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</si>
  <si>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Subvenciones de Diputación Valladolid al TEATRO CALDERON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</si>
  <si>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</si>
  <si>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</si>
  <si>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</si>
  <si>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</si>
  <si>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</si>
  <si>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</si>
  <si>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</si>
  <si>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</si>
  <si>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</si>
  <si>
    <t>PATROCINIOS PUBLICITARIOS SEMINCI</t>
  </si>
  <si>
    <t>ESTADO DE EJECUCIÓN PRESUPUESTO DE INGRESOS DE LA FUNDACIÓN MUNICIPAL DE CULTURA -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</si>
</sst>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</cellStyleXfs>
  <cellXfs count="27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7" fillId="0" borderId="2" xfId="3" applyNumberFormat="1" applyFont="1" applyBorder="1"/>
    <xf numFmtId="4" fontId="7" fillId="0" borderId="2" xfId="3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" fontId="7" fillId="0" borderId="2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4">
    <cellStyle name="Buena" xfId="1" xr:uid="{00000000-0005-0000-0000-000000000000}"/>
    <cellStyle name="Normal" xfId="0" builtinId="0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1"/>
  <sheetViews>
    <sheetView showGridLines="0" tabSelected="1" showWhiteSpace="0" zoomScaleNormal="100" workbookViewId="0">
      <selection activeCell="E10" sqref="E10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2025</v>
      </c>
      <c r="K3" s="4"/>
    </row>
    <row r="4" spans="1:13" x14ac:dyDescent="0.2">
      <c r="A4" s="7" t="s">
        <v>14</v>
      </c>
      <c r="B4" s="3"/>
      <c r="C4" s="8">
        <v>46022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1670000</v>
      </c>
      <c r="D8" s="14">
        <v>0</v>
      </c>
      <c r="E8" s="14">
        <v>1670000</v>
      </c>
      <c r="F8" s="14">
        <v>169105.4</v>
      </c>
      <c r="G8" s="15">
        <f t="shared" ref="G8:G71" si="0">IF(C8=0," ",F8/C8)</f>
        <v>0.10126071856287425</v>
      </c>
      <c r="H8" s="14">
        <v>176661</v>
      </c>
      <c r="I8" s="14">
        <v>7762</v>
      </c>
      <c r="J8" s="14">
        <v>168899</v>
      </c>
      <c r="K8" s="15">
        <f t="shared" ref="K8:K71" si="1">IF(F8=0," ",J8/F8)</f>
        <v>0.9987794594377235</v>
      </c>
      <c r="L8" s="14">
        <v>206.4</v>
      </c>
      <c r="M8" s="16">
        <f t="shared" ref="M8:M71" si="2">F8-E8</f>
        <v>-1500894.6</v>
      </c>
    </row>
    <row r="9" spans="1:13" x14ac:dyDescent="0.2">
      <c r="A9" s="25">
        <v>34401</v>
      </c>
      <c r="B9" s="13" t="s">
        <v>74</v>
      </c>
      <c r="C9" s="14">
        <v>217000</v>
      </c>
      <c r="D9" s="14">
        <v>0</v>
      </c>
      <c r="E9" s="14">
        <v>217000</v>
      </c>
      <c r="F9" s="14">
        <v>120</v>
      </c>
      <c r="G9" s="15">
        <f t="shared" si="0"/>
        <v>5.5299539170506912E-4</v>
      </c>
      <c r="H9" s="14">
        <v>120</v>
      </c>
      <c r="I9" s="14">
        <v>0</v>
      </c>
      <c r="J9" s="14">
        <v>120</v>
      </c>
      <c r="K9" s="15">
        <f t="shared" si="1"/>
        <v>1</v>
      </c>
      <c r="L9" s="14">
        <v>0</v>
      </c>
      <c r="M9" s="16">
        <f t="shared" si="2"/>
        <v>-216880</v>
      </c>
    </row>
    <row r="10" spans="1:13" x14ac:dyDescent="0.2">
      <c r="A10" s="25">
        <v>34402</v>
      </c>
      <c r="B10" s="13" t="s">
        <v>90</v>
      </c>
      <c r="C10" s="14">
        <v>0</v>
      </c>
      <c r="D10" s="14">
        <v>0</v>
      </c>
      <c r="E10" s="14">
        <v>0</v>
      </c>
      <c r="F10" s="14">
        <v>1117562.92</v>
      </c>
      <c r="G10" s="15" t="str">
        <f t="shared" si="0"/>
        <v xml:space="preserve"> </v>
      </c>
      <c r="H10" s="14">
        <v>1109918.92</v>
      </c>
      <c r="I10" s="14">
        <v>0</v>
      </c>
      <c r="J10" s="14">
        <v>1109918.92</v>
      </c>
      <c r="K10" s="15">
        <f t="shared" si="1"/>
        <v>0.99316011665812964</v>
      </c>
      <c r="L10" s="14">
        <v>7644</v>
      </c>
      <c r="M10" s="16">
        <f t="shared" si="2"/>
        <v>1117562.92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234379.7</v>
      </c>
      <c r="G11" s="15" t="str">
        <f t="shared" si="0"/>
        <v xml:space="preserve"> </v>
      </c>
      <c r="H11" s="14">
        <v>234552.7</v>
      </c>
      <c r="I11" s="14">
        <v>173</v>
      </c>
      <c r="J11" s="14">
        <v>234379.7</v>
      </c>
      <c r="K11" s="15">
        <f t="shared" si="1"/>
        <v>1</v>
      </c>
      <c r="L11" s="14">
        <v>0</v>
      </c>
      <c r="M11" s="16">
        <f t="shared" si="2"/>
        <v>234379.7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81341.600000000006</v>
      </c>
      <c r="G12" s="15" t="str">
        <f t="shared" si="0"/>
        <v xml:space="preserve"> </v>
      </c>
      <c r="H12" s="14">
        <v>81212.67</v>
      </c>
      <c r="I12" s="14">
        <v>0</v>
      </c>
      <c r="J12" s="14">
        <v>81212.67</v>
      </c>
      <c r="K12" s="15">
        <f t="shared" si="1"/>
        <v>0.99841495618478115</v>
      </c>
      <c r="L12" s="14">
        <v>128.93</v>
      </c>
      <c r="M12" s="16">
        <f t="shared" si="2"/>
        <v>81341.600000000006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101345.47</v>
      </c>
      <c r="G13" s="15" t="str">
        <f t="shared" si="0"/>
        <v xml:space="preserve"> </v>
      </c>
      <c r="H13" s="14">
        <v>101063.47</v>
      </c>
      <c r="I13" s="14">
        <v>0</v>
      </c>
      <c r="J13" s="14">
        <v>101063.47</v>
      </c>
      <c r="K13" s="15">
        <f t="shared" si="1"/>
        <v>0.99721743852981293</v>
      </c>
      <c r="L13" s="14">
        <v>282</v>
      </c>
      <c r="M13" s="16">
        <f t="shared" si="2"/>
        <v>101345.47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13869</v>
      </c>
      <c r="G15" s="15" t="str">
        <f t="shared" si="0"/>
        <v xml:space="preserve"> </v>
      </c>
      <c r="H15" s="14">
        <v>13376</v>
      </c>
      <c r="I15" s="14">
        <v>0</v>
      </c>
      <c r="J15" s="14">
        <v>13376</v>
      </c>
      <c r="K15" s="15">
        <f t="shared" si="1"/>
        <v>0.96445309683466729</v>
      </c>
      <c r="L15" s="14">
        <v>493</v>
      </c>
      <c r="M15" s="16">
        <f t="shared" si="2"/>
        <v>13869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8192</v>
      </c>
      <c r="G16" s="15" t="str">
        <f t="shared" si="0"/>
        <v xml:space="preserve"> </v>
      </c>
      <c r="H16" s="14">
        <v>8192</v>
      </c>
      <c r="I16" s="14">
        <v>0</v>
      </c>
      <c r="J16" s="14">
        <v>8192</v>
      </c>
      <c r="K16" s="15">
        <f t="shared" si="1"/>
        <v>1</v>
      </c>
      <c r="L16" s="14">
        <v>0</v>
      </c>
      <c r="M16" s="16">
        <f t="shared" si="2"/>
        <v>8192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950.41</v>
      </c>
      <c r="G19" s="15" t="str">
        <f t="shared" si="0"/>
        <v xml:space="preserve"> </v>
      </c>
      <c r="H19" s="14">
        <v>950.41</v>
      </c>
      <c r="I19" s="14">
        <v>0</v>
      </c>
      <c r="J19" s="14">
        <v>950.41</v>
      </c>
      <c r="K19" s="15">
        <f t="shared" si="1"/>
        <v>1</v>
      </c>
      <c r="L19" s="14">
        <v>0</v>
      </c>
      <c r="M19" s="16">
        <f t="shared" si="2"/>
        <v>950.41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5223.84</v>
      </c>
      <c r="G20" s="15" t="str">
        <f t="shared" si="0"/>
        <v xml:space="preserve"> </v>
      </c>
      <c r="H20" s="14">
        <v>5223.84</v>
      </c>
      <c r="I20" s="14">
        <v>0</v>
      </c>
      <c r="J20" s="14">
        <v>5223.84</v>
      </c>
      <c r="K20" s="15">
        <f t="shared" si="1"/>
        <v>1</v>
      </c>
      <c r="L20" s="14">
        <v>0</v>
      </c>
      <c r="M20" s="16">
        <f t="shared" si="2"/>
        <v>5223.84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8662.01</v>
      </c>
      <c r="G21" s="15" t="str">
        <f t="shared" si="0"/>
        <v xml:space="preserve"> </v>
      </c>
      <c r="H21" s="14">
        <v>8662.01</v>
      </c>
      <c r="I21" s="14">
        <v>0</v>
      </c>
      <c r="J21" s="14">
        <v>8662.01</v>
      </c>
      <c r="K21" s="15">
        <f t="shared" si="1"/>
        <v>1</v>
      </c>
      <c r="L21" s="14">
        <v>0</v>
      </c>
      <c r="M21" s="16">
        <f t="shared" si="2"/>
        <v>8662.01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264.47000000000003</v>
      </c>
      <c r="G22" s="15" t="str">
        <f t="shared" si="0"/>
        <v xml:space="preserve"> </v>
      </c>
      <c r="H22" s="14">
        <v>264.47000000000003</v>
      </c>
      <c r="I22" s="14">
        <v>0</v>
      </c>
      <c r="J22" s="14">
        <v>264.47000000000003</v>
      </c>
      <c r="K22" s="15">
        <f t="shared" si="1"/>
        <v>1</v>
      </c>
      <c r="L22" s="14">
        <v>0</v>
      </c>
      <c r="M22" s="16">
        <f t="shared" si="2"/>
        <v>264.47000000000003</v>
      </c>
    </row>
    <row r="23" spans="1:13" x14ac:dyDescent="0.2">
      <c r="A23" s="25">
        <v>34905</v>
      </c>
      <c r="B23" s="13" t="s">
        <v>70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91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92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93</v>
      </c>
      <c r="C27" s="14">
        <v>34000</v>
      </c>
      <c r="D27" s="14">
        <v>0</v>
      </c>
      <c r="E27" s="14">
        <v>34000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-34000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8011.58</v>
      </c>
      <c r="G28" s="15" t="str">
        <f t="shared" si="0"/>
        <v xml:space="preserve"> </v>
      </c>
      <c r="H28" s="14">
        <v>8011.58</v>
      </c>
      <c r="I28" s="14">
        <v>0</v>
      </c>
      <c r="J28" s="14">
        <v>8011.58</v>
      </c>
      <c r="K28" s="15">
        <f t="shared" si="1"/>
        <v>1</v>
      </c>
      <c r="L28" s="14">
        <v>0</v>
      </c>
      <c r="M28" s="16">
        <f t="shared" si="2"/>
        <v>8011.58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si="2"/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14599.38</v>
      </c>
      <c r="G31" s="15" t="str">
        <f t="shared" si="0"/>
        <v xml:space="preserve"> </v>
      </c>
      <c r="H31" s="14">
        <v>14130.15</v>
      </c>
      <c r="I31" s="14">
        <v>0</v>
      </c>
      <c r="J31" s="14">
        <v>14130.15</v>
      </c>
      <c r="K31" s="15">
        <f t="shared" si="1"/>
        <v>0.96785959403755506</v>
      </c>
      <c r="L31" s="14">
        <v>469.23</v>
      </c>
      <c r="M31" s="16">
        <f t="shared" si="2"/>
        <v>14599.38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2966.7</v>
      </c>
      <c r="G32" s="15" t="str">
        <f t="shared" si="0"/>
        <v xml:space="preserve"> </v>
      </c>
      <c r="H32" s="14">
        <v>2898.93</v>
      </c>
      <c r="I32" s="14">
        <v>0</v>
      </c>
      <c r="J32" s="14">
        <v>2898.93</v>
      </c>
      <c r="K32" s="15">
        <f t="shared" si="1"/>
        <v>0.97715643644453432</v>
      </c>
      <c r="L32" s="14">
        <v>67.77</v>
      </c>
      <c r="M32" s="16">
        <f t="shared" si="2"/>
        <v>2966.7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si="1"/>
        <v xml:space="preserve"> </v>
      </c>
      <c r="L33" s="14">
        <v>0</v>
      </c>
      <c r="M33" s="16">
        <f t="shared" si="2"/>
        <v>0</v>
      </c>
    </row>
    <row r="34" spans="1:13" x14ac:dyDescent="0.2">
      <c r="A34" s="25">
        <v>36007</v>
      </c>
      <c r="B34" s="13" t="s">
        <v>73</v>
      </c>
      <c r="C34" s="14">
        <v>0</v>
      </c>
      <c r="D34" s="14">
        <v>0</v>
      </c>
      <c r="E34" s="14">
        <v>0</v>
      </c>
      <c r="F34" s="14">
        <v>12666.64</v>
      </c>
      <c r="G34" s="15" t="str">
        <f t="shared" si="0"/>
        <v xml:space="preserve"> </v>
      </c>
      <c r="H34" s="14">
        <v>11218.54</v>
      </c>
      <c r="I34" s="14">
        <v>0</v>
      </c>
      <c r="J34" s="14">
        <v>11218.54</v>
      </c>
      <c r="K34" s="15">
        <f t="shared" si="1"/>
        <v>0.88567607510752666</v>
      </c>
      <c r="L34" s="14">
        <v>1448.1</v>
      </c>
      <c r="M34" s="16">
        <f t="shared" si="2"/>
        <v>12666.64</v>
      </c>
    </row>
    <row r="35" spans="1:13" x14ac:dyDescent="0.2">
      <c r="A35" s="25">
        <v>36010</v>
      </c>
      <c r="B35" s="13" t="s">
        <v>75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1"/>
        <v xml:space="preserve"> </v>
      </c>
      <c r="L35" s="14">
        <v>0</v>
      </c>
      <c r="M35" s="16">
        <f t="shared" si="2"/>
        <v>0</v>
      </c>
    </row>
    <row r="36" spans="1:13" x14ac:dyDescent="0.2">
      <c r="A36" s="25">
        <v>36011</v>
      </c>
      <c r="B36" s="13" t="s">
        <v>94</v>
      </c>
      <c r="C36" s="14">
        <v>7800</v>
      </c>
      <c r="D36" s="14">
        <v>0</v>
      </c>
      <c r="E36" s="14">
        <v>7800</v>
      </c>
      <c r="F36" s="14">
        <v>4527.51</v>
      </c>
      <c r="G36" s="15">
        <f t="shared" si="0"/>
        <v>0.58045000000000002</v>
      </c>
      <c r="H36" s="14">
        <v>4527.51</v>
      </c>
      <c r="I36" s="14">
        <v>0</v>
      </c>
      <c r="J36" s="14">
        <v>4527.51</v>
      </c>
      <c r="K36" s="15">
        <f t="shared" si="1"/>
        <v>1</v>
      </c>
      <c r="L36" s="14">
        <v>0</v>
      </c>
      <c r="M36" s="16">
        <f t="shared" si="2"/>
        <v>-3272.49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1"/>
        <v xml:space="preserve"> </v>
      </c>
      <c r="L37" s="14">
        <v>0</v>
      </c>
      <c r="M37" s="16">
        <f t="shared" si="2"/>
        <v>0</v>
      </c>
    </row>
    <row r="38" spans="1:13" x14ac:dyDescent="0.2">
      <c r="A38" s="25">
        <v>38900</v>
      </c>
      <c r="B38" s="13" t="s">
        <v>41</v>
      </c>
      <c r="C38" s="14">
        <v>0</v>
      </c>
      <c r="D38" s="14">
        <v>0</v>
      </c>
      <c r="E38" s="14">
        <v>0</v>
      </c>
      <c r="F38" s="14">
        <v>886.77</v>
      </c>
      <c r="G38" s="15" t="str">
        <f t="shared" si="0"/>
        <v xml:space="preserve"> </v>
      </c>
      <c r="H38" s="14">
        <v>886.77</v>
      </c>
      <c r="I38" s="14">
        <v>0</v>
      </c>
      <c r="J38" s="14">
        <v>886.77</v>
      </c>
      <c r="K38" s="15">
        <f t="shared" si="1"/>
        <v>1</v>
      </c>
      <c r="L38" s="14">
        <v>0</v>
      </c>
      <c r="M38" s="16">
        <f t="shared" si="2"/>
        <v>886.77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1"/>
        <v xml:space="preserve"> </v>
      </c>
      <c r="L39" s="14">
        <v>0</v>
      </c>
      <c r="M39" s="16">
        <f t="shared" si="2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12699.23</v>
      </c>
      <c r="G40" s="15">
        <f t="shared" si="0"/>
        <v>0.14596816091954024</v>
      </c>
      <c r="H40" s="14">
        <v>12699.23</v>
      </c>
      <c r="I40" s="14">
        <v>0</v>
      </c>
      <c r="J40" s="14">
        <v>12699.23</v>
      </c>
      <c r="K40" s="15">
        <f t="shared" si="1"/>
        <v>1</v>
      </c>
      <c r="L40" s="14">
        <v>0</v>
      </c>
      <c r="M40" s="16">
        <f t="shared" si="2"/>
        <v>-74300.77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1"/>
        <v xml:space="preserve"> </v>
      </c>
      <c r="L41" s="14">
        <v>0</v>
      </c>
      <c r="M41" s="16">
        <f t="shared" si="2"/>
        <v>0</v>
      </c>
    </row>
    <row r="42" spans="1:13" x14ac:dyDescent="0.2">
      <c r="A42" s="25">
        <v>40101</v>
      </c>
      <c r="B42" s="13" t="s">
        <v>76</v>
      </c>
      <c r="C42" s="14">
        <v>10536945</v>
      </c>
      <c r="D42" s="14">
        <v>72600</v>
      </c>
      <c r="E42" s="14">
        <v>10609545</v>
      </c>
      <c r="F42" s="14">
        <v>11646219.359999999</v>
      </c>
      <c r="G42" s="15">
        <f t="shared" si="0"/>
        <v>1.1052747603788384</v>
      </c>
      <c r="H42" s="14">
        <v>11136945</v>
      </c>
      <c r="I42" s="14">
        <v>0</v>
      </c>
      <c r="J42" s="14">
        <v>11136945</v>
      </c>
      <c r="K42" s="15">
        <f t="shared" si="1"/>
        <v>0.95627127188165895</v>
      </c>
      <c r="L42" s="14">
        <v>509274.36</v>
      </c>
      <c r="M42" s="16">
        <f t="shared" si="2"/>
        <v>1036674.3599999994</v>
      </c>
    </row>
    <row r="43" spans="1:13" x14ac:dyDescent="0.2">
      <c r="A43" s="25">
        <v>40102</v>
      </c>
      <c r="B43" s="13" t="s">
        <v>77</v>
      </c>
      <c r="C43" s="14">
        <v>2257500</v>
      </c>
      <c r="D43" s="14">
        <v>150000</v>
      </c>
      <c r="E43" s="14">
        <v>2407500</v>
      </c>
      <c r="F43" s="14">
        <v>2407500</v>
      </c>
      <c r="G43" s="15">
        <f t="shared" si="0"/>
        <v>1.0664451827242525</v>
      </c>
      <c r="H43" s="14">
        <v>2407500</v>
      </c>
      <c r="I43" s="14">
        <v>0</v>
      </c>
      <c r="J43" s="14">
        <v>2407500</v>
      </c>
      <c r="K43" s="15">
        <f t="shared" si="1"/>
        <v>1</v>
      </c>
      <c r="L43" s="14">
        <v>0</v>
      </c>
      <c r="M43" s="16">
        <f t="shared" si="2"/>
        <v>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1"/>
        <v xml:space="preserve"> </v>
      </c>
      <c r="L44" s="14">
        <v>0</v>
      </c>
      <c r="M44" s="16">
        <f t="shared" si="2"/>
        <v>0</v>
      </c>
    </row>
    <row r="45" spans="1:13" x14ac:dyDescent="0.2">
      <c r="A45" s="25">
        <v>42096</v>
      </c>
      <c r="B45" s="13" t="s">
        <v>78</v>
      </c>
      <c r="C45" s="14">
        <v>150000</v>
      </c>
      <c r="D45" s="14">
        <v>0</v>
      </c>
      <c r="E45" s="14">
        <v>150000</v>
      </c>
      <c r="F45" s="14">
        <v>105060</v>
      </c>
      <c r="G45" s="15">
        <f t="shared" si="0"/>
        <v>0.70040000000000002</v>
      </c>
      <c r="H45" s="14">
        <v>105060</v>
      </c>
      <c r="I45" s="14">
        <v>0</v>
      </c>
      <c r="J45" s="14">
        <v>105060</v>
      </c>
      <c r="K45" s="15">
        <f t="shared" si="1"/>
        <v>1</v>
      </c>
      <c r="L45" s="14">
        <v>0</v>
      </c>
      <c r="M45" s="16">
        <f t="shared" si="2"/>
        <v>-44940</v>
      </c>
    </row>
    <row r="46" spans="1:13" x14ac:dyDescent="0.2">
      <c r="A46" s="25">
        <v>42097</v>
      </c>
      <c r="B46" s="13" t="s">
        <v>79</v>
      </c>
      <c r="C46" s="14">
        <v>106000</v>
      </c>
      <c r="D46" s="14">
        <v>0</v>
      </c>
      <c r="E46" s="14">
        <v>106000</v>
      </c>
      <c r="F46" s="14">
        <v>105300</v>
      </c>
      <c r="G46" s="15">
        <f t="shared" si="0"/>
        <v>0.99339622641509429</v>
      </c>
      <c r="H46" s="14">
        <v>105300</v>
      </c>
      <c r="I46" s="14">
        <v>0</v>
      </c>
      <c r="J46" s="14">
        <v>105300</v>
      </c>
      <c r="K46" s="15">
        <f t="shared" si="1"/>
        <v>1</v>
      </c>
      <c r="L46" s="14">
        <v>0</v>
      </c>
      <c r="M46" s="16">
        <f t="shared" si="2"/>
        <v>-700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1"/>
        <v xml:space="preserve"> </v>
      </c>
      <c r="L47" s="14">
        <v>0</v>
      </c>
      <c r="M47" s="16">
        <f t="shared" si="2"/>
        <v>0</v>
      </c>
    </row>
    <row r="48" spans="1:13" x14ac:dyDescent="0.2">
      <c r="A48" s="25">
        <v>45089</v>
      </c>
      <c r="B48" s="13" t="s">
        <v>80</v>
      </c>
      <c r="C48" s="14">
        <v>100000</v>
      </c>
      <c r="D48" s="14">
        <v>0</v>
      </c>
      <c r="E48" s="14">
        <v>100000</v>
      </c>
      <c r="F48" s="14">
        <v>17566.939999999999</v>
      </c>
      <c r="G48" s="15">
        <f t="shared" si="0"/>
        <v>0.17566939999999998</v>
      </c>
      <c r="H48" s="14">
        <v>8783.4699999999993</v>
      </c>
      <c r="I48" s="14">
        <v>0</v>
      </c>
      <c r="J48" s="14">
        <v>8783.4699999999993</v>
      </c>
      <c r="K48" s="15">
        <f t="shared" si="1"/>
        <v>0.5</v>
      </c>
      <c r="L48" s="14">
        <v>8783.4699999999993</v>
      </c>
      <c r="M48" s="16">
        <f t="shared" si="2"/>
        <v>-82433.06</v>
      </c>
    </row>
    <row r="49" spans="1:13" x14ac:dyDescent="0.2">
      <c r="A49" s="25">
        <v>45090</v>
      </c>
      <c r="B49" s="13" t="s">
        <v>81</v>
      </c>
      <c r="C49" s="14">
        <v>250000</v>
      </c>
      <c r="D49" s="14">
        <v>89782.21</v>
      </c>
      <c r="E49" s="14">
        <v>339782.21</v>
      </c>
      <c r="F49" s="14">
        <v>328870.11</v>
      </c>
      <c r="G49" s="15">
        <f t="shared" si="0"/>
        <v>1.31548044</v>
      </c>
      <c r="H49" s="14">
        <v>243870.11</v>
      </c>
      <c r="I49" s="14">
        <v>0</v>
      </c>
      <c r="J49" s="14">
        <v>243870.11</v>
      </c>
      <c r="K49" s="15">
        <f t="shared" si="1"/>
        <v>0.7415392964717894</v>
      </c>
      <c r="L49" s="14">
        <v>85000</v>
      </c>
      <c r="M49" s="16">
        <f t="shared" si="2"/>
        <v>-10912.100000000035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1"/>
        <v xml:space="preserve"> </v>
      </c>
      <c r="L50" s="14">
        <v>0</v>
      </c>
      <c r="M50" s="16">
        <f t="shared" si="2"/>
        <v>0</v>
      </c>
    </row>
    <row r="51" spans="1:13" x14ac:dyDescent="0.2">
      <c r="A51" s="25">
        <v>46100</v>
      </c>
      <c r="B51" s="13" t="s">
        <v>95</v>
      </c>
      <c r="C51" s="14">
        <v>0</v>
      </c>
      <c r="D51" s="14">
        <v>0</v>
      </c>
      <c r="E51" s="14">
        <v>0</v>
      </c>
      <c r="F51" s="14">
        <v>10000</v>
      </c>
      <c r="G51" s="15" t="str">
        <f t="shared" si="0"/>
        <v xml:space="preserve"> </v>
      </c>
      <c r="H51" s="14">
        <v>10000</v>
      </c>
      <c r="I51" s="14">
        <v>0</v>
      </c>
      <c r="J51" s="14">
        <v>10000</v>
      </c>
      <c r="K51" s="15">
        <f t="shared" si="1"/>
        <v>1</v>
      </c>
      <c r="L51" s="14">
        <v>0</v>
      </c>
      <c r="M51" s="16">
        <f t="shared" si="2"/>
        <v>10000</v>
      </c>
    </row>
    <row r="52" spans="1:13" x14ac:dyDescent="0.2">
      <c r="A52" s="25">
        <v>46102</v>
      </c>
      <c r="B52" s="13" t="s">
        <v>82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1"/>
        <v xml:space="preserve"> </v>
      </c>
      <c r="L52" s="14">
        <v>0</v>
      </c>
      <c r="M52" s="16">
        <f t="shared" si="2"/>
        <v>-23000</v>
      </c>
    </row>
    <row r="53" spans="1:13" x14ac:dyDescent="0.2">
      <c r="A53" s="25">
        <v>46103</v>
      </c>
      <c r="B53" s="13" t="s">
        <v>83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45000</v>
      </c>
      <c r="K53" s="15">
        <f t="shared" si="1"/>
        <v>1</v>
      </c>
      <c r="L53" s="14">
        <v>0</v>
      </c>
      <c r="M53" s="16">
        <f t="shared" si="2"/>
        <v>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1"/>
        <v xml:space="preserve"> </v>
      </c>
      <c r="L54" s="14">
        <v>0</v>
      </c>
      <c r="M54" s="16">
        <f t="shared" si="2"/>
        <v>0</v>
      </c>
    </row>
    <row r="55" spans="1:13" x14ac:dyDescent="0.2">
      <c r="A55" s="25">
        <v>47001</v>
      </c>
      <c r="B55" s="13" t="s">
        <v>84</v>
      </c>
      <c r="C55" s="14">
        <v>360000</v>
      </c>
      <c r="D55" s="14">
        <v>0</v>
      </c>
      <c r="E55" s="14">
        <v>360000</v>
      </c>
      <c r="F55" s="14">
        <v>10000</v>
      </c>
      <c r="G55" s="15">
        <f t="shared" si="0"/>
        <v>2.7777777777777776E-2</v>
      </c>
      <c r="H55" s="14">
        <v>10000</v>
      </c>
      <c r="I55" s="14">
        <v>0</v>
      </c>
      <c r="J55" s="14">
        <v>10000</v>
      </c>
      <c r="K55" s="15">
        <f t="shared" si="1"/>
        <v>1</v>
      </c>
      <c r="L55" s="14">
        <v>0</v>
      </c>
      <c r="M55" s="16">
        <f t="shared" si="2"/>
        <v>-350000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1"/>
        <v xml:space="preserve"> </v>
      </c>
      <c r="L56" s="14">
        <v>0</v>
      </c>
      <c r="M56" s="16">
        <f t="shared" si="2"/>
        <v>0</v>
      </c>
    </row>
    <row r="57" spans="1:13" x14ac:dyDescent="0.2">
      <c r="A57" s="25">
        <v>47003</v>
      </c>
      <c r="B57" s="13" t="s">
        <v>85</v>
      </c>
      <c r="C57" s="14">
        <v>118000</v>
      </c>
      <c r="D57" s="14">
        <v>0</v>
      </c>
      <c r="E57" s="14">
        <v>118000</v>
      </c>
      <c r="F57" s="14">
        <v>163500</v>
      </c>
      <c r="G57" s="15">
        <f t="shared" si="0"/>
        <v>1.3855932203389831</v>
      </c>
      <c r="H57" s="14">
        <v>163500</v>
      </c>
      <c r="I57" s="14">
        <v>0</v>
      </c>
      <c r="J57" s="14">
        <v>163500</v>
      </c>
      <c r="K57" s="15">
        <f t="shared" si="1"/>
        <v>1</v>
      </c>
      <c r="L57" s="14">
        <v>0</v>
      </c>
      <c r="M57" s="16">
        <f t="shared" si="2"/>
        <v>45500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1"/>
        <v xml:space="preserve"> </v>
      </c>
      <c r="L58" s="14">
        <v>0</v>
      </c>
      <c r="M58" s="16">
        <f t="shared" si="2"/>
        <v>0</v>
      </c>
    </row>
    <row r="59" spans="1:13" x14ac:dyDescent="0.2">
      <c r="A59" s="25">
        <v>48900</v>
      </c>
      <c r="B59" s="13" t="s">
        <v>96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1"/>
        <v xml:space="preserve"> </v>
      </c>
      <c r="L59" s="14">
        <v>0</v>
      </c>
      <c r="M59" s="16">
        <f t="shared" si="2"/>
        <v>-30000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9276</v>
      </c>
      <c r="G60" s="15" t="str">
        <f t="shared" si="0"/>
        <v xml:space="preserve"> </v>
      </c>
      <c r="H60" s="14">
        <v>9276</v>
      </c>
      <c r="I60" s="14">
        <v>0</v>
      </c>
      <c r="J60" s="14">
        <v>9276</v>
      </c>
      <c r="K60" s="15">
        <f t="shared" si="1"/>
        <v>1</v>
      </c>
      <c r="L60" s="14">
        <v>0</v>
      </c>
      <c r="M60" s="16">
        <f t="shared" si="2"/>
        <v>9276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17541</v>
      </c>
      <c r="G61" s="15" t="str">
        <f t="shared" si="0"/>
        <v xml:space="preserve"> </v>
      </c>
      <c r="H61" s="14">
        <v>17541</v>
      </c>
      <c r="I61" s="14">
        <v>0</v>
      </c>
      <c r="J61" s="14">
        <v>17541</v>
      </c>
      <c r="K61" s="15">
        <f t="shared" si="1"/>
        <v>1</v>
      </c>
      <c r="L61" s="14">
        <v>0</v>
      </c>
      <c r="M61" s="16">
        <f t="shared" si="2"/>
        <v>17541</v>
      </c>
    </row>
    <row r="62" spans="1:13" x14ac:dyDescent="0.2">
      <c r="A62" s="25">
        <v>497</v>
      </c>
      <c r="B62" s="13" t="s">
        <v>86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1"/>
        <v xml:space="preserve"> </v>
      </c>
      <c r="L62" s="14">
        <v>0</v>
      </c>
      <c r="M62" s="16">
        <f t="shared" si="2"/>
        <v>0</v>
      </c>
    </row>
    <row r="63" spans="1:13" x14ac:dyDescent="0.2">
      <c r="A63" s="25">
        <v>49715</v>
      </c>
      <c r="B63" s="13" t="s">
        <v>87</v>
      </c>
      <c r="C63" s="14">
        <v>115240</v>
      </c>
      <c r="D63" s="14">
        <v>0</v>
      </c>
      <c r="E63" s="14">
        <v>115240</v>
      </c>
      <c r="F63" s="14">
        <v>105968</v>
      </c>
      <c r="G63" s="15">
        <f t="shared" si="0"/>
        <v>0.91954182575494625</v>
      </c>
      <c r="H63" s="14">
        <v>105968</v>
      </c>
      <c r="I63" s="14">
        <v>0</v>
      </c>
      <c r="J63" s="14">
        <v>105968</v>
      </c>
      <c r="K63" s="15">
        <f t="shared" si="1"/>
        <v>1</v>
      </c>
      <c r="L63" s="14">
        <v>0</v>
      </c>
      <c r="M63" s="16">
        <f t="shared" si="2"/>
        <v>-9272</v>
      </c>
    </row>
    <row r="64" spans="1:13" x14ac:dyDescent="0.2">
      <c r="A64" s="25">
        <v>49716</v>
      </c>
      <c r="B64" s="13" t="s">
        <v>97</v>
      </c>
      <c r="C64" s="14">
        <v>0</v>
      </c>
      <c r="D64" s="14">
        <v>20818.8</v>
      </c>
      <c r="E64" s="14">
        <v>20818.8</v>
      </c>
      <c r="F64" s="14">
        <v>20818.8</v>
      </c>
      <c r="G64" s="15" t="str">
        <f t="shared" si="0"/>
        <v xml:space="preserve"> </v>
      </c>
      <c r="H64" s="14">
        <v>20818.8</v>
      </c>
      <c r="I64" s="14">
        <v>0</v>
      </c>
      <c r="J64" s="14">
        <v>20818.8</v>
      </c>
      <c r="K64" s="15">
        <f t="shared" si="1"/>
        <v>1</v>
      </c>
      <c r="L64" s="14">
        <v>0</v>
      </c>
      <c r="M64" s="16">
        <f t="shared" si="2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1"/>
        <v xml:space="preserve"> </v>
      </c>
      <c r="L65" s="14">
        <v>0</v>
      </c>
      <c r="M65" s="16">
        <f t="shared" si="2"/>
        <v>0</v>
      </c>
    </row>
    <row r="66" spans="1:13" x14ac:dyDescent="0.2">
      <c r="A66" s="25">
        <v>55000</v>
      </c>
      <c r="B66" s="13" t="s">
        <v>54</v>
      </c>
      <c r="C66" s="14">
        <v>94800</v>
      </c>
      <c r="D66" s="14">
        <v>0</v>
      </c>
      <c r="E66" s="14">
        <v>94800</v>
      </c>
      <c r="F66" s="14">
        <v>9873.56</v>
      </c>
      <c r="G66" s="15">
        <f t="shared" si="0"/>
        <v>0.10415147679324895</v>
      </c>
      <c r="H66" s="14">
        <v>9873.56</v>
      </c>
      <c r="I66" s="14">
        <v>0</v>
      </c>
      <c r="J66" s="14">
        <v>9873.56</v>
      </c>
      <c r="K66" s="15">
        <f t="shared" si="1"/>
        <v>1</v>
      </c>
      <c r="L66" s="14">
        <v>0</v>
      </c>
      <c r="M66" s="16">
        <f t="shared" si="2"/>
        <v>-84926.44</v>
      </c>
    </row>
    <row r="67" spans="1:13" x14ac:dyDescent="0.2">
      <c r="A67" s="25">
        <v>55001</v>
      </c>
      <c r="B67" s="13" t="s">
        <v>55</v>
      </c>
      <c r="C67" s="14">
        <v>0</v>
      </c>
      <c r="D67" s="14">
        <v>0</v>
      </c>
      <c r="E67" s="14">
        <v>0</v>
      </c>
      <c r="F67" s="14">
        <v>36012</v>
      </c>
      <c r="G67" s="15" t="str">
        <f t="shared" si="0"/>
        <v xml:space="preserve"> </v>
      </c>
      <c r="H67" s="14">
        <v>36012</v>
      </c>
      <c r="I67" s="14">
        <v>0</v>
      </c>
      <c r="J67" s="14">
        <v>36012</v>
      </c>
      <c r="K67" s="15">
        <f t="shared" si="1"/>
        <v>1</v>
      </c>
      <c r="L67" s="14">
        <v>0</v>
      </c>
      <c r="M67" s="16">
        <f t="shared" si="2"/>
        <v>36012</v>
      </c>
    </row>
    <row r="68" spans="1:13" x14ac:dyDescent="0.2">
      <c r="A68" s="25">
        <v>55002</v>
      </c>
      <c r="B68" s="13" t="s">
        <v>56</v>
      </c>
      <c r="C68" s="14">
        <v>0</v>
      </c>
      <c r="D68" s="14">
        <v>0</v>
      </c>
      <c r="E68" s="14">
        <v>0</v>
      </c>
      <c r="F68" s="14">
        <v>10270</v>
      </c>
      <c r="G68" s="15" t="str">
        <f t="shared" si="0"/>
        <v xml:space="preserve"> </v>
      </c>
      <c r="H68" s="14">
        <v>10270</v>
      </c>
      <c r="I68" s="14">
        <v>0</v>
      </c>
      <c r="J68" s="14">
        <v>10270</v>
      </c>
      <c r="K68" s="15">
        <f t="shared" si="1"/>
        <v>1</v>
      </c>
      <c r="L68" s="14">
        <v>0</v>
      </c>
      <c r="M68" s="16">
        <f t="shared" si="2"/>
        <v>10270</v>
      </c>
    </row>
    <row r="69" spans="1:13" x14ac:dyDescent="0.2">
      <c r="A69" s="25">
        <v>55006</v>
      </c>
      <c r="B69" s="13" t="s">
        <v>88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1"/>
        <v xml:space="preserve"> </v>
      </c>
      <c r="L69" s="14">
        <v>0</v>
      </c>
      <c r="M69" s="16">
        <f t="shared" si="2"/>
        <v>0</v>
      </c>
    </row>
    <row r="70" spans="1:13" x14ac:dyDescent="0.2">
      <c r="A70" s="25">
        <v>55007</v>
      </c>
      <c r="B70" s="13" t="s">
        <v>89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1"/>
        <v xml:space="preserve"> </v>
      </c>
      <c r="L70" s="14">
        <v>0</v>
      </c>
      <c r="M70" s="16">
        <f t="shared" si="2"/>
        <v>0</v>
      </c>
    </row>
    <row r="71" spans="1:13" x14ac:dyDescent="0.2">
      <c r="A71" s="25">
        <v>559</v>
      </c>
      <c r="B71" s="13" t="s">
        <v>57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1"/>
        <v xml:space="preserve"> </v>
      </c>
      <c r="L71" s="14">
        <v>0</v>
      </c>
      <c r="M71" s="16">
        <f t="shared" si="2"/>
        <v>0</v>
      </c>
    </row>
    <row r="72" spans="1:13" x14ac:dyDescent="0.2">
      <c r="A72" s="25">
        <v>55900</v>
      </c>
      <c r="B72" s="13" t="s">
        <v>98</v>
      </c>
      <c r="C72" s="14">
        <v>345000</v>
      </c>
      <c r="D72" s="14">
        <v>0</v>
      </c>
      <c r="E72" s="14">
        <v>345000</v>
      </c>
      <c r="F72" s="14">
        <v>1500</v>
      </c>
      <c r="G72" s="15">
        <f t="shared" ref="G72:G85" si="3">IF(C72=0," ",F72/C72)</f>
        <v>4.3478260869565218E-3</v>
      </c>
      <c r="H72" s="14">
        <v>1200</v>
      </c>
      <c r="I72" s="14">
        <v>0</v>
      </c>
      <c r="J72" s="14">
        <v>1200</v>
      </c>
      <c r="K72" s="15">
        <f t="shared" ref="K72:K85" si="4">IF(F72=0," ",J72/F72)</f>
        <v>0.8</v>
      </c>
      <c r="L72" s="14">
        <v>300</v>
      </c>
      <c r="M72" s="16">
        <f t="shared" ref="M72:M85" si="5">F72-E72</f>
        <v>-343500</v>
      </c>
    </row>
    <row r="73" spans="1:13" x14ac:dyDescent="0.2">
      <c r="A73" s="25">
        <v>55901</v>
      </c>
      <c r="B73" s="13" t="s">
        <v>99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3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5"/>
        <v>0</v>
      </c>
    </row>
    <row r="74" spans="1:13" x14ac:dyDescent="0.2">
      <c r="A74" s="25">
        <v>55902</v>
      </c>
      <c r="B74" s="13" t="s">
        <v>100</v>
      </c>
      <c r="C74" s="14">
        <v>0</v>
      </c>
      <c r="D74" s="14">
        <v>0</v>
      </c>
      <c r="E74" s="14">
        <v>0</v>
      </c>
      <c r="F74" s="14">
        <v>16917.57</v>
      </c>
      <c r="G74" s="15" t="str">
        <f t="shared" si="3"/>
        <v xml:space="preserve"> </v>
      </c>
      <c r="H74" s="14">
        <v>15737.57</v>
      </c>
      <c r="I74" s="14">
        <v>0</v>
      </c>
      <c r="J74" s="14">
        <v>15737.57</v>
      </c>
      <c r="K74" s="15">
        <f t="shared" si="4"/>
        <v>0.93025002999839812</v>
      </c>
      <c r="L74" s="14">
        <v>1180</v>
      </c>
      <c r="M74" s="16">
        <f t="shared" si="5"/>
        <v>16917.57</v>
      </c>
    </row>
    <row r="75" spans="1:13" x14ac:dyDescent="0.2">
      <c r="A75" s="25">
        <v>55903</v>
      </c>
      <c r="B75" s="13" t="s">
        <v>101</v>
      </c>
      <c r="C75" s="14">
        <v>1100</v>
      </c>
      <c r="D75" s="14">
        <v>0</v>
      </c>
      <c r="E75" s="14">
        <v>1100</v>
      </c>
      <c r="F75" s="14">
        <v>210</v>
      </c>
      <c r="G75" s="15">
        <f t="shared" si="3"/>
        <v>0.19090909090909092</v>
      </c>
      <c r="H75" s="14">
        <v>210</v>
      </c>
      <c r="I75" s="14">
        <v>0</v>
      </c>
      <c r="J75" s="14">
        <v>210</v>
      </c>
      <c r="K75" s="15">
        <f t="shared" si="4"/>
        <v>1</v>
      </c>
      <c r="L75" s="14">
        <v>0</v>
      </c>
      <c r="M75" s="16">
        <f t="shared" si="5"/>
        <v>-890</v>
      </c>
    </row>
    <row r="76" spans="1:13" x14ac:dyDescent="0.2">
      <c r="A76" s="25">
        <v>55904</v>
      </c>
      <c r="B76" s="13" t="s">
        <v>58</v>
      </c>
      <c r="C76" s="14">
        <v>0</v>
      </c>
      <c r="D76" s="14">
        <v>0</v>
      </c>
      <c r="E76" s="14">
        <v>0</v>
      </c>
      <c r="F76" s="14">
        <v>80181.02</v>
      </c>
      <c r="G76" s="15" t="str">
        <f t="shared" si="3"/>
        <v xml:space="preserve"> </v>
      </c>
      <c r="H76" s="14">
        <v>77681.02</v>
      </c>
      <c r="I76" s="14">
        <v>0</v>
      </c>
      <c r="J76" s="14">
        <v>77681.02</v>
      </c>
      <c r="K76" s="15">
        <f t="shared" si="4"/>
        <v>0.96882055129755151</v>
      </c>
      <c r="L76" s="14">
        <v>2500</v>
      </c>
      <c r="M76" s="16">
        <f t="shared" si="5"/>
        <v>80181.02</v>
      </c>
    </row>
    <row r="77" spans="1:13" x14ac:dyDescent="0.2">
      <c r="A77" s="25">
        <v>55905</v>
      </c>
      <c r="B77" s="13" t="s">
        <v>59</v>
      </c>
      <c r="C77" s="14">
        <v>0</v>
      </c>
      <c r="D77" s="14">
        <v>0</v>
      </c>
      <c r="E77" s="14">
        <v>0</v>
      </c>
      <c r="F77" s="14">
        <v>26201.759999999998</v>
      </c>
      <c r="G77" s="15" t="str">
        <f t="shared" si="3"/>
        <v xml:space="preserve"> </v>
      </c>
      <c r="H77" s="14">
        <v>24944.42</v>
      </c>
      <c r="I77" s="14">
        <v>0</v>
      </c>
      <c r="J77" s="14">
        <v>24944.42</v>
      </c>
      <c r="K77" s="15">
        <f t="shared" si="4"/>
        <v>0.95201314720843178</v>
      </c>
      <c r="L77" s="14">
        <v>1257.3399999999999</v>
      </c>
      <c r="M77" s="16">
        <f t="shared" si="5"/>
        <v>26201.759999999998</v>
      </c>
    </row>
    <row r="78" spans="1:13" x14ac:dyDescent="0.2">
      <c r="A78" s="25">
        <v>55906</v>
      </c>
      <c r="B78" s="13" t="s">
        <v>60</v>
      </c>
      <c r="C78" s="14">
        <v>0</v>
      </c>
      <c r="D78" s="14">
        <v>0</v>
      </c>
      <c r="E78" s="14">
        <v>0</v>
      </c>
      <c r="F78" s="14">
        <v>28588.14</v>
      </c>
      <c r="G78" s="15" t="str">
        <f t="shared" si="3"/>
        <v xml:space="preserve"> </v>
      </c>
      <c r="H78" s="14">
        <v>26396.14</v>
      </c>
      <c r="I78" s="14">
        <v>0</v>
      </c>
      <c r="J78" s="14">
        <v>26396.14</v>
      </c>
      <c r="K78" s="15">
        <f t="shared" si="4"/>
        <v>0.92332484729681608</v>
      </c>
      <c r="L78" s="14">
        <v>2192</v>
      </c>
      <c r="M78" s="16">
        <f t="shared" si="5"/>
        <v>28588.14</v>
      </c>
    </row>
    <row r="79" spans="1:13" x14ac:dyDescent="0.2">
      <c r="A79" s="25">
        <v>599</v>
      </c>
      <c r="B79" s="13" t="s">
        <v>61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3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5"/>
        <v>0</v>
      </c>
    </row>
    <row r="80" spans="1:13" x14ac:dyDescent="0.2">
      <c r="A80" s="25">
        <v>59900</v>
      </c>
      <c r="B80" s="13" t="s">
        <v>102</v>
      </c>
      <c r="C80" s="14">
        <v>284500</v>
      </c>
      <c r="D80" s="14">
        <v>0</v>
      </c>
      <c r="E80" s="14">
        <v>284500</v>
      </c>
      <c r="F80" s="14">
        <v>24826.45</v>
      </c>
      <c r="G80" s="15">
        <f t="shared" si="3"/>
        <v>8.7263444639718801E-2</v>
      </c>
      <c r="H80" s="14">
        <v>24826.45</v>
      </c>
      <c r="I80" s="14">
        <v>0</v>
      </c>
      <c r="J80" s="14">
        <v>24826.45</v>
      </c>
      <c r="K80" s="15">
        <f t="shared" si="4"/>
        <v>1</v>
      </c>
      <c r="L80" s="14">
        <v>0</v>
      </c>
      <c r="M80" s="16">
        <f t="shared" si="5"/>
        <v>-259673.55</v>
      </c>
    </row>
    <row r="81" spans="1:13" x14ac:dyDescent="0.2">
      <c r="A81" s="25">
        <v>59901</v>
      </c>
      <c r="B81" s="13" t="s">
        <v>105</v>
      </c>
      <c r="C81" s="14">
        <v>0</v>
      </c>
      <c r="D81" s="14">
        <v>0</v>
      </c>
      <c r="E81" s="14">
        <v>0</v>
      </c>
      <c r="F81" s="14">
        <v>3301.3</v>
      </c>
      <c r="G81" s="15" t="str">
        <f t="shared" si="3"/>
        <v xml:space="preserve"> </v>
      </c>
      <c r="H81" s="14">
        <v>3301.3</v>
      </c>
      <c r="I81" s="14">
        <v>0</v>
      </c>
      <c r="J81" s="14">
        <v>3301.3</v>
      </c>
      <c r="K81" s="15">
        <f t="shared" si="4"/>
        <v>1</v>
      </c>
      <c r="L81" s="14">
        <v>0</v>
      </c>
      <c r="M81" s="16">
        <f t="shared" si="5"/>
        <v>3301.3</v>
      </c>
    </row>
    <row r="82" spans="1:13" x14ac:dyDescent="0.2">
      <c r="A82" s="25">
        <v>59902</v>
      </c>
      <c r="B82" s="13" t="s">
        <v>62</v>
      </c>
      <c r="C82" s="14">
        <v>0</v>
      </c>
      <c r="D82" s="14">
        <v>0</v>
      </c>
      <c r="E82" s="14">
        <v>0</v>
      </c>
      <c r="F82" s="14">
        <v>45000</v>
      </c>
      <c r="G82" s="15" t="str">
        <f t="shared" si="3"/>
        <v xml:space="preserve"> </v>
      </c>
      <c r="H82" s="14">
        <v>0</v>
      </c>
      <c r="I82" s="14">
        <v>0</v>
      </c>
      <c r="J82" s="14">
        <v>0</v>
      </c>
      <c r="K82" s="15">
        <f t="shared" si="4"/>
        <v>0</v>
      </c>
      <c r="L82" s="14">
        <v>45000</v>
      </c>
      <c r="M82" s="16">
        <f t="shared" si="5"/>
        <v>45000</v>
      </c>
    </row>
    <row r="83" spans="1:13" x14ac:dyDescent="0.2">
      <c r="A83" s="25">
        <v>59903</v>
      </c>
      <c r="B83" s="13" t="s">
        <v>103</v>
      </c>
      <c r="C83" s="14">
        <v>0</v>
      </c>
      <c r="D83" s="14">
        <v>0</v>
      </c>
      <c r="E83" s="14">
        <v>0</v>
      </c>
      <c r="F83" s="14">
        <v>826.45</v>
      </c>
      <c r="G83" s="15" t="str">
        <f t="shared" si="3"/>
        <v xml:space="preserve"> </v>
      </c>
      <c r="H83" s="14">
        <v>826.45</v>
      </c>
      <c r="I83" s="14">
        <v>0</v>
      </c>
      <c r="J83" s="14">
        <v>826.45</v>
      </c>
      <c r="K83" s="15">
        <f t="shared" si="4"/>
        <v>1</v>
      </c>
      <c r="L83" s="14">
        <v>0</v>
      </c>
      <c r="M83" s="16">
        <f t="shared" si="5"/>
        <v>826.45</v>
      </c>
    </row>
    <row r="84" spans="1:13" x14ac:dyDescent="0.2">
      <c r="A84" s="25">
        <v>59904</v>
      </c>
      <c r="B84" s="13" t="s">
        <v>104</v>
      </c>
      <c r="C84" s="14">
        <v>186400</v>
      </c>
      <c r="D84" s="14">
        <v>0</v>
      </c>
      <c r="E84" s="14">
        <v>186400</v>
      </c>
      <c r="F84" s="14">
        <v>139991.73000000001</v>
      </c>
      <c r="G84" s="15">
        <f t="shared" si="3"/>
        <v>0.75102859442060088</v>
      </c>
      <c r="H84" s="14">
        <v>124991.73</v>
      </c>
      <c r="I84" s="14">
        <v>0</v>
      </c>
      <c r="J84" s="14">
        <v>124991.73</v>
      </c>
      <c r="K84" s="15">
        <f t="shared" si="4"/>
        <v>0.89285081340162009</v>
      </c>
      <c r="L84" s="14">
        <v>15000</v>
      </c>
      <c r="M84" s="16">
        <f t="shared" si="5"/>
        <v>-46408.26999999999</v>
      </c>
    </row>
    <row r="85" spans="1:13" x14ac:dyDescent="0.2">
      <c r="A85" s="25">
        <v>59905</v>
      </c>
      <c r="B85" s="13" t="s">
        <v>63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3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5"/>
        <v>0</v>
      </c>
    </row>
    <row r="86" spans="1:13" s="3" customFormat="1" x14ac:dyDescent="0.2">
      <c r="A86" s="2"/>
      <c r="B86" s="17" t="s">
        <v>16</v>
      </c>
      <c r="C86" s="18">
        <f>SUM(C7:C85)</f>
        <v>17052485</v>
      </c>
      <c r="D86" s="18">
        <f>SUM(D7:D85)</f>
        <v>333201.01</v>
      </c>
      <c r="E86" s="18">
        <f>SUM(E7:E85)</f>
        <v>17385686.010000002</v>
      </c>
      <c r="F86" s="18">
        <f>SUM(F7:F85)</f>
        <v>17213694.819999997</v>
      </c>
      <c r="G86" s="19">
        <f t="shared" ref="G86:G101" si="6">F86/C86</f>
        <v>1.0094537435452955</v>
      </c>
      <c r="H86" s="18">
        <f>SUM(H7:H85)</f>
        <v>16540403.220000001</v>
      </c>
      <c r="I86" s="18">
        <f>SUM(I7:I85)</f>
        <v>7935</v>
      </c>
      <c r="J86" s="18">
        <f>SUM(J7:J85)</f>
        <v>16532468.220000001</v>
      </c>
      <c r="K86" s="19">
        <f t="shared" ref="K86" si="7">IF(F86=0," ",J86/F86)</f>
        <v>0.96042531210623638</v>
      </c>
      <c r="L86" s="18">
        <f>SUM(L7:L85)</f>
        <v>681226.6</v>
      </c>
      <c r="M86" s="18">
        <f>SUM(M7:M85)</f>
        <v>-171991.19000000088</v>
      </c>
    </row>
    <row r="87" spans="1:13" x14ac:dyDescent="0.2">
      <c r="A87" s="11"/>
      <c r="B87" s="11"/>
      <c r="C87" s="10"/>
      <c r="E87" s="10"/>
      <c r="G87" s="9"/>
      <c r="K87" s="9"/>
      <c r="M87" s="10"/>
    </row>
    <row r="88" spans="1:13" x14ac:dyDescent="0.2">
      <c r="A88" s="25">
        <v>701</v>
      </c>
      <c r="B88" s="13" t="s">
        <v>44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ref="G88:G92" si="8">IF(C88=0," ",F88/C88)</f>
        <v xml:space="preserve"> </v>
      </c>
      <c r="H88" s="14">
        <v>0</v>
      </c>
      <c r="I88" s="14">
        <v>0</v>
      </c>
      <c r="J88" s="14">
        <v>0</v>
      </c>
      <c r="K88" s="15" t="str">
        <f>IF(F88=0," ",J88/F88)</f>
        <v xml:space="preserve"> </v>
      </c>
      <c r="L88" s="14">
        <v>0</v>
      </c>
      <c r="M88" s="16">
        <f>F88-E88</f>
        <v>0</v>
      </c>
    </row>
    <row r="89" spans="1:13" x14ac:dyDescent="0.2">
      <c r="A89" s="25">
        <v>70101</v>
      </c>
      <c r="B89" s="13" t="s">
        <v>64</v>
      </c>
      <c r="C89" s="14">
        <v>300000</v>
      </c>
      <c r="D89" s="14">
        <v>0</v>
      </c>
      <c r="E89" s="14">
        <v>300000</v>
      </c>
      <c r="F89" s="14">
        <v>300000</v>
      </c>
      <c r="G89" s="15">
        <f t="shared" si="8"/>
        <v>1</v>
      </c>
      <c r="H89" s="14">
        <v>300000</v>
      </c>
      <c r="I89" s="14">
        <v>0</v>
      </c>
      <c r="J89" s="14">
        <v>300000</v>
      </c>
      <c r="K89" s="15">
        <f t="shared" ref="K89:K91" si="9">IF(F89=0," ",J89/F89)</f>
        <v>1</v>
      </c>
      <c r="L89" s="14">
        <v>0</v>
      </c>
      <c r="M89" s="16">
        <f t="shared" ref="M89:M91" si="10">F89-E89</f>
        <v>0</v>
      </c>
    </row>
    <row r="90" spans="1:13" x14ac:dyDescent="0.2">
      <c r="A90" s="25">
        <v>79700</v>
      </c>
      <c r="B90" s="13" t="s">
        <v>71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x14ac:dyDescent="0.2">
      <c r="A91" s="25">
        <v>79701</v>
      </c>
      <c r="B91" s="13" t="s">
        <v>72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8"/>
        <v xml:space="preserve"> </v>
      </c>
      <c r="H91" s="14">
        <v>0</v>
      </c>
      <c r="I91" s="14">
        <v>0</v>
      </c>
      <c r="J91" s="14">
        <v>0</v>
      </c>
      <c r="K91" s="15" t="str">
        <f t="shared" si="9"/>
        <v xml:space="preserve"> </v>
      </c>
      <c r="L91" s="14">
        <v>0</v>
      </c>
      <c r="M91" s="16">
        <f t="shared" si="10"/>
        <v>0</v>
      </c>
    </row>
    <row r="92" spans="1:13" s="3" customFormat="1" x14ac:dyDescent="0.2">
      <c r="A92" s="12"/>
      <c r="B92" s="17" t="s">
        <v>18</v>
      </c>
      <c r="C92" s="20">
        <f>SUM(C88:C91)</f>
        <v>300000</v>
      </c>
      <c r="D92" s="20">
        <f>SUM(D88:D91)</f>
        <v>0</v>
      </c>
      <c r="E92" s="20">
        <f>SUM(E88:E91)</f>
        <v>300000</v>
      </c>
      <c r="F92" s="20">
        <f>SUM(F88:F91)</f>
        <v>300000</v>
      </c>
      <c r="G92" s="19">
        <f t="shared" si="8"/>
        <v>1</v>
      </c>
      <c r="H92" s="20">
        <f>SUM(H88:H91)</f>
        <v>300000</v>
      </c>
      <c r="I92" s="20">
        <f>SUM(I88:I91)</f>
        <v>0</v>
      </c>
      <c r="J92" s="20">
        <f>SUM(J88:J91)</f>
        <v>300000</v>
      </c>
      <c r="K92" s="19">
        <f t="shared" ref="K92" si="11">IF(F92=0," ",J92/F92)</f>
        <v>1</v>
      </c>
      <c r="L92" s="20">
        <f>SUM(L88:L91)</f>
        <v>0</v>
      </c>
      <c r="M92" s="20">
        <f>SUM(M88:M91)</f>
        <v>0</v>
      </c>
    </row>
    <row r="93" spans="1:13" x14ac:dyDescent="0.2">
      <c r="A93" s="11"/>
      <c r="B93" s="11"/>
      <c r="C93" s="10"/>
      <c r="E93" s="10"/>
      <c r="G93" s="9"/>
      <c r="K93" s="9"/>
      <c r="M93" s="10"/>
    </row>
    <row r="94" spans="1:13" x14ac:dyDescent="0.2">
      <c r="A94" s="25">
        <v>830</v>
      </c>
      <c r="B94" s="13" t="s">
        <v>65</v>
      </c>
      <c r="C94" s="14">
        <v>15500</v>
      </c>
      <c r="D94" s="14">
        <v>0</v>
      </c>
      <c r="E94" s="14">
        <v>15500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>IF(F94=0," ",J94/F94)</f>
        <v xml:space="preserve"> </v>
      </c>
      <c r="L94" s="14">
        <v>0</v>
      </c>
      <c r="M94" s="16">
        <f>F94-E94</f>
        <v>-15500</v>
      </c>
    </row>
    <row r="95" spans="1:13" x14ac:dyDescent="0.2">
      <c r="A95" s="25">
        <v>83000</v>
      </c>
      <c r="B95" s="13" t="s">
        <v>66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ref="K95:K98" si="12">IF(F95=0," ",J95/F95)</f>
        <v xml:space="preserve"> </v>
      </c>
      <c r="L95" s="14">
        <v>0</v>
      </c>
      <c r="M95" s="16">
        <f t="shared" ref="M95:M98" si="13">F95-E95</f>
        <v>0</v>
      </c>
    </row>
    <row r="96" spans="1:13" x14ac:dyDescent="0.2">
      <c r="A96" s="25">
        <v>83001</v>
      </c>
      <c r="B96" s="13" t="s">
        <v>67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83101</v>
      </c>
      <c r="B97" s="13" t="s">
        <v>68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x14ac:dyDescent="0.2">
      <c r="A98" s="25">
        <v>87000</v>
      </c>
      <c r="B98" s="13" t="s">
        <v>69</v>
      </c>
      <c r="C98" s="14">
        <v>0</v>
      </c>
      <c r="D98" s="14">
        <v>2094982</v>
      </c>
      <c r="E98" s="14">
        <v>2094982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si="12"/>
        <v xml:space="preserve"> </v>
      </c>
      <c r="L98" s="14">
        <v>0</v>
      </c>
      <c r="M98" s="16">
        <f t="shared" si="13"/>
        <v>-2094982</v>
      </c>
    </row>
    <row r="99" spans="1:13" s="3" customFormat="1" x14ac:dyDescent="0.2">
      <c r="B99" s="17" t="s">
        <v>19</v>
      </c>
      <c r="C99" s="20">
        <f>SUM(C94:C98)</f>
        <v>15500</v>
      </c>
      <c r="D99" s="20">
        <f>SUM(D94:D98)</f>
        <v>2094982</v>
      </c>
      <c r="E99" s="20">
        <f>SUM(E94:E98)</f>
        <v>2110482</v>
      </c>
      <c r="F99" s="20">
        <f>SUM(F94:F98)</f>
        <v>0</v>
      </c>
      <c r="G99" s="19">
        <f t="shared" si="6"/>
        <v>0</v>
      </c>
      <c r="H99" s="20">
        <f>SUM(H94:H98)</f>
        <v>0</v>
      </c>
      <c r="I99" s="20">
        <f>SUM(I94:I98)</f>
        <v>0</v>
      </c>
      <c r="J99" s="20">
        <f>SUM(J94:J98)</f>
        <v>0</v>
      </c>
      <c r="K99" s="19" t="str">
        <f t="shared" ref="K99" si="14">IF(F99=0," ",J99/F99)</f>
        <v xml:space="preserve"> </v>
      </c>
      <c r="L99" s="20">
        <f>SUM(L94:L98)</f>
        <v>0</v>
      </c>
      <c r="M99" s="20">
        <f>SUM(M94:M98)</f>
        <v>-2110482</v>
      </c>
    </row>
    <row r="100" spans="1:13" x14ac:dyDescent="0.2">
      <c r="G100" s="9"/>
      <c r="K100" s="9"/>
    </row>
    <row r="101" spans="1:13" s="3" customFormat="1" x14ac:dyDescent="0.2">
      <c r="B101" s="21" t="s">
        <v>17</v>
      </c>
      <c r="C101" s="18">
        <f>C86+C92+C99</f>
        <v>17367985</v>
      </c>
      <c r="D101" s="18">
        <f>D86+D92+D99</f>
        <v>2428183.0099999998</v>
      </c>
      <c r="E101" s="18">
        <f>E86+E92+E99</f>
        <v>19796168.010000002</v>
      </c>
      <c r="F101" s="18">
        <f>F86+F92+F99</f>
        <v>17513694.819999997</v>
      </c>
      <c r="G101" s="19">
        <f t="shared" si="6"/>
        <v>1.0083895639016269</v>
      </c>
      <c r="H101" s="18">
        <f>H86+H92+H99</f>
        <v>16840403.219999999</v>
      </c>
      <c r="I101" s="18">
        <f>I86+I92+I99</f>
        <v>7935</v>
      </c>
      <c r="J101" s="18">
        <f>J86+J92+J99</f>
        <v>16832468.219999999</v>
      </c>
      <c r="K101" s="19">
        <f t="shared" ref="K101" si="15">J101/F101</f>
        <v>0.96110320483476386</v>
      </c>
      <c r="L101" s="18">
        <f>L86+L92+L99</f>
        <v>681226.6</v>
      </c>
      <c r="M101" s="18">
        <f>M86+M92+M99</f>
        <v>-2282473.1900000009</v>
      </c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presupues 25</vt:lpstr>
      <vt:lpstr>'Ejecución ingresos presupues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2025-07-01T11:10:06Z</cp:lastPrinted>
  <dcterms:created xsi:type="dcterms:W3CDTF">2016-04-20T09:31:50Z</dcterms:created>
  <dcterms:modified xsi:type="dcterms:W3CDTF">2026-03-04T10:49:34Z</dcterms:modified>
</cp:coreProperties>
</file>