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FMC\PRIMER TRIMESTRE\"/>
    </mc:Choice>
  </mc:AlternateContent>
  <xr:revisionPtr revIDLastSave="0" documentId="13_ncr:1_{7D3AFCC3-40D7-43CC-BEA6-EF16AAEAB7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1º trimes 26" sheetId="1" r:id="rId1"/>
  </sheets>
  <definedNames>
    <definedName name="_xlnm.Print_Titles" localSheetId="0">'Ejecución ingresos 1º trimes 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L86" i="1"/>
  <c r="L92" i="1"/>
  <c r="L9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K7" i="1"/>
  <c r="L101" i="1" l="1"/>
  <c r="M89" i="1"/>
  <c r="M90" i="1"/>
  <c r="M91" i="1"/>
  <c r="K89" i="1"/>
  <c r="K90" i="1"/>
  <c r="K91" i="1"/>
  <c r="G89" i="1"/>
  <c r="G90" i="1"/>
  <c r="G91" i="1"/>
  <c r="C86" i="1"/>
  <c r="D86" i="1"/>
  <c r="E86" i="1"/>
  <c r="F86" i="1"/>
  <c r="C92" i="1"/>
  <c r="D92" i="1"/>
  <c r="E92" i="1"/>
  <c r="F92" i="1"/>
  <c r="C99" i="1"/>
  <c r="D99" i="1"/>
  <c r="E99" i="1"/>
  <c r="F99" i="1"/>
  <c r="F101" i="1" l="1"/>
  <c r="C101" i="1"/>
  <c r="E101" i="1"/>
  <c r="D101" i="1"/>
  <c r="H92" i="1" l="1"/>
  <c r="I92" i="1"/>
  <c r="J92" i="1"/>
  <c r="G88" i="1"/>
  <c r="G92" i="1"/>
  <c r="H86" i="1"/>
  <c r="I86" i="1"/>
  <c r="J86" i="1"/>
  <c r="M95" i="1" l="1"/>
  <c r="M96" i="1"/>
  <c r="M97" i="1"/>
  <c r="M98" i="1"/>
  <c r="K95" i="1"/>
  <c r="K96" i="1"/>
  <c r="K97" i="1"/>
  <c r="K98" i="1"/>
  <c r="K94" i="1" l="1"/>
  <c r="M94" i="1"/>
  <c r="K92" i="1" l="1"/>
  <c r="M88" i="1"/>
  <c r="M92" i="1" s="1"/>
  <c r="K88" i="1"/>
  <c r="G7" i="1" l="1"/>
  <c r="G86" i="1" l="1"/>
  <c r="M99" i="1" l="1"/>
  <c r="I99" i="1"/>
  <c r="J99" i="1"/>
  <c r="K99" i="1" s="1"/>
  <c r="H99" i="1"/>
  <c r="I101" i="1" l="1"/>
  <c r="J101" i="1"/>
  <c r="H101" i="1"/>
  <c r="K86" i="1" l="1"/>
  <c r="G101" i="1"/>
  <c r="M7" i="1"/>
  <c r="M86" i="1" s="1"/>
  <c r="M101" i="1" s="1"/>
  <c r="K101" i="1" l="1"/>
  <c r="G99" i="1"/>
</calcChain>
</file>

<file path=xl/sharedStrings.xml><?xml version="1.0" encoding="utf-8"?>
<sst xmlns="http://schemas.openxmlformats.org/spreadsheetml/2006/main" count="109" uniqueCount="106">
  <si>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</si>
  <si>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</si>
  <si>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</si>
  <si>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</si>
  <si>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</si>
  <si>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</si>
  <si>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</si>
  <si>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</si>
  <si>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</si>
  <si>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</si>
  <si>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</si>
  <si>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</si>
  <si>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</si>
  <si>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</si>
  <si>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</si>
  <si>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</si>
  <si>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</si>
  <si>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</si>
  <si>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</si>
  <si>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</si>
  <si>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</si>
  <si>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</si>
  <si>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</si>
  <si>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</si>
  <si>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</si>
  <si>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</si>
  <si>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</si>
  <si>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</si>
  <si>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</si>
  <si>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</si>
  <si>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</si>
  <si>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</si>
  <si>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</si>
  <si>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</si>
  <si>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</si>
  <si>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</si>
  <si>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</si>
  <si>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</si>
  <si>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</si>
  <si>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</si>
  <si>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</si>
  <si>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</si>
  <si>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</si>
  <si>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</si>
  <si>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</si>
  <si>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</si>
  <si>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</si>
  <si>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</si>
  <si>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</si>
  <si>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</si>
  <si>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</si>
  <si>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</si>
  <si>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</si>
  <si>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</si>
  <si>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</si>
  <si>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</si>
  <si>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</si>
  <si>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</si>
  <si>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</si>
  <si>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</si>
  <si>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</si>
  <si>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</si>
  <si>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</si>
  <si>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</si>
  <si>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</si>
  <si>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</si>
  <si>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</si>
  <si>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</si>
  <si>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</si>
  <si>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</si>
  <si>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</si>
  <si>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</si>
  <si>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</si>
  <si>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</si>
  <si>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</si>
  <si>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</si>
  <si>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</si>
  <si>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</si>
  <si>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</si>
  <si>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</si>
  <si>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</si>
  <si>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</si>
  <si>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</si>
  <si>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Otras transferencias de la Unión Europea.</t>
  </si>
  <si>
    <t>Subv. UE Proyecto Creart 2024-2026</t>
  </si>
  <si>
    <t>Concesiones FMC</t>
  </si>
  <si>
    <t>Concesiones SEMINCI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</si>
  <si>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</si>
  <si>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</si>
  <si>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</si>
  <si>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</si>
  <si>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</si>
  <si>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</si>
  <si>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</si>
  <si>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</si>
  <si>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</si>
  <si>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</si>
  <si>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</si>
  <si>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</si>
  <si>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</si>
  <si>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</si>
  <si>
    <t>ESTADO DE EJECUCIÓN DE INGRESOS DE LA FUNDACIÓN MUNICIPAL DE CULTURA - 31 DE MARZO DE 2026</t>
  </si>
  <si>
    <t>Subvención de Diputación Valladolid al TEATRO CALDERON</t>
  </si>
  <si>
    <t>Mecenazgos para SEMINCI</t>
  </si>
  <si>
    <t>Concesiones admtivas contrap. periódica (MUSEO DE LA CIENCIA</t>
  </si>
  <si>
    <t>PATROCINIOS PUBLICITARIOS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</si>
</sst>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" fontId="5" fillId="0" borderId="0" xfId="0" applyNumberFormat="1" applyFont="1"/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5"/>
  <sheetViews>
    <sheetView showGridLines="0"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2026</v>
      </c>
      <c r="K3" s="4"/>
    </row>
    <row r="4" spans="1:13" x14ac:dyDescent="0.2">
      <c r="A4" s="7" t="s">
        <v>14</v>
      </c>
      <c r="B4" s="3"/>
      <c r="C4" s="8">
        <v>46112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1729017</v>
      </c>
      <c r="D8" s="14">
        <v>0</v>
      </c>
      <c r="E8" s="14">
        <v>1729017</v>
      </c>
      <c r="F8" s="14">
        <v>20896.3</v>
      </c>
      <c r="G8" s="15">
        <f t="shared" ref="G8:G71" si="0">IF(C8=0," ",F8/C8)</f>
        <v>1.2085653293171784E-2</v>
      </c>
      <c r="H8" s="14">
        <v>20752.3</v>
      </c>
      <c r="I8" s="14">
        <v>0</v>
      </c>
      <c r="J8" s="14">
        <v>20752.3</v>
      </c>
      <c r="K8" s="15">
        <f t="shared" ref="K8:K71" si="1">IF(F8=0," ",J8/F8)</f>
        <v>0.99310882787861965</v>
      </c>
      <c r="L8" s="14">
        <v>144</v>
      </c>
      <c r="M8" s="16">
        <f t="shared" ref="M8:M71" si="2">F8-E8</f>
        <v>-1708120.7</v>
      </c>
    </row>
    <row r="9" spans="1:13" x14ac:dyDescent="0.2">
      <c r="A9" s="25">
        <v>34401</v>
      </c>
      <c r="B9" s="13" t="s">
        <v>22</v>
      </c>
      <c r="C9" s="14">
        <v>217000</v>
      </c>
      <c r="D9" s="14">
        <v>0</v>
      </c>
      <c r="E9" s="14">
        <v>217000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-217000</v>
      </c>
    </row>
    <row r="10" spans="1:13" x14ac:dyDescent="0.2">
      <c r="A10" s="25">
        <v>34402</v>
      </c>
      <c r="B10" s="13" t="s">
        <v>87</v>
      </c>
      <c r="C10" s="14">
        <v>0</v>
      </c>
      <c r="D10" s="14">
        <v>0</v>
      </c>
      <c r="E10" s="14">
        <v>0</v>
      </c>
      <c r="F10" s="14">
        <v>177719.59</v>
      </c>
      <c r="G10" s="15" t="str">
        <f t="shared" si="0"/>
        <v xml:space="preserve"> </v>
      </c>
      <c r="H10" s="14">
        <v>175219.09</v>
      </c>
      <c r="I10" s="14">
        <v>0</v>
      </c>
      <c r="J10" s="14">
        <v>175219.09</v>
      </c>
      <c r="K10" s="15">
        <f t="shared" si="1"/>
        <v>0.98593008232800894</v>
      </c>
      <c r="L10" s="14">
        <v>2500.5</v>
      </c>
      <c r="M10" s="16">
        <f t="shared" si="2"/>
        <v>177719.59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20044.63</v>
      </c>
      <c r="G12" s="15" t="str">
        <f t="shared" si="0"/>
        <v xml:space="preserve"> </v>
      </c>
      <c r="H12" s="14">
        <v>15780.17</v>
      </c>
      <c r="I12" s="14">
        <v>0</v>
      </c>
      <c r="J12" s="14">
        <v>15780.17</v>
      </c>
      <c r="K12" s="15">
        <f t="shared" si="1"/>
        <v>0.78725174772495177</v>
      </c>
      <c r="L12" s="14">
        <v>4264.46</v>
      </c>
      <c r="M12" s="16">
        <f t="shared" si="2"/>
        <v>20044.63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27648</v>
      </c>
      <c r="G13" s="15" t="str">
        <f t="shared" si="0"/>
        <v xml:space="preserve"> </v>
      </c>
      <c r="H13" s="14">
        <v>25967</v>
      </c>
      <c r="I13" s="14">
        <v>0</v>
      </c>
      <c r="J13" s="14">
        <v>25967</v>
      </c>
      <c r="K13" s="15">
        <f t="shared" si="1"/>
        <v>0.93919994212962965</v>
      </c>
      <c r="L13" s="14">
        <v>1681</v>
      </c>
      <c r="M13" s="16">
        <f t="shared" si="2"/>
        <v>27648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2772</v>
      </c>
      <c r="G15" s="15" t="str">
        <f t="shared" si="0"/>
        <v xml:space="preserve"> </v>
      </c>
      <c r="H15" s="14">
        <v>2772</v>
      </c>
      <c r="I15" s="14">
        <v>0</v>
      </c>
      <c r="J15" s="14">
        <v>2772</v>
      </c>
      <c r="K15" s="15">
        <f t="shared" si="1"/>
        <v>1</v>
      </c>
      <c r="L15" s="14">
        <v>0</v>
      </c>
      <c r="M15" s="16">
        <f t="shared" si="2"/>
        <v>2772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0</v>
      </c>
      <c r="G16" s="15" t="str">
        <f t="shared" si="0"/>
        <v xml:space="preserve"> </v>
      </c>
      <c r="H16" s="14">
        <v>0</v>
      </c>
      <c r="I16" s="14">
        <v>0</v>
      </c>
      <c r="J16" s="14">
        <v>0</v>
      </c>
      <c r="K16" s="15" t="str">
        <f t="shared" si="1"/>
        <v xml:space="preserve"> </v>
      </c>
      <c r="L16" s="14">
        <v>0</v>
      </c>
      <c r="M16" s="16">
        <f t="shared" si="2"/>
        <v>0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5" t="str">
        <f t="shared" si="0"/>
        <v xml:space="preserve"> </v>
      </c>
      <c r="H19" s="14">
        <v>0</v>
      </c>
      <c r="I19" s="14">
        <v>0</v>
      </c>
      <c r="J19" s="14">
        <v>0</v>
      </c>
      <c r="K19" s="15" t="str">
        <f t="shared" si="1"/>
        <v xml:space="preserve"> </v>
      </c>
      <c r="L19" s="14">
        <v>0</v>
      </c>
      <c r="M19" s="16">
        <f t="shared" si="2"/>
        <v>0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3042.12</v>
      </c>
      <c r="G20" s="15" t="str">
        <f t="shared" si="0"/>
        <v xml:space="preserve"> </v>
      </c>
      <c r="H20" s="14">
        <v>2756.99</v>
      </c>
      <c r="I20" s="14">
        <v>0</v>
      </c>
      <c r="J20" s="14">
        <v>2756.99</v>
      </c>
      <c r="K20" s="15">
        <f t="shared" si="1"/>
        <v>0.90627259937149085</v>
      </c>
      <c r="L20" s="14">
        <v>285.13</v>
      </c>
      <c r="M20" s="16">
        <f t="shared" si="2"/>
        <v>3042.12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2621.48</v>
      </c>
      <c r="G21" s="15" t="str">
        <f t="shared" si="0"/>
        <v xml:space="preserve"> </v>
      </c>
      <c r="H21" s="14">
        <v>2071.08</v>
      </c>
      <c r="I21" s="14">
        <v>0</v>
      </c>
      <c r="J21" s="14">
        <v>2071.08</v>
      </c>
      <c r="K21" s="15">
        <f t="shared" si="1"/>
        <v>0.790042266200772</v>
      </c>
      <c r="L21" s="14">
        <v>550.4</v>
      </c>
      <c r="M21" s="16">
        <f t="shared" si="2"/>
        <v>2621.48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0</v>
      </c>
      <c r="G22" s="15" t="str">
        <f t="shared" si="0"/>
        <v xml:space="preserve"> </v>
      </c>
      <c r="H22" s="14">
        <v>0</v>
      </c>
      <c r="I22" s="14">
        <v>0</v>
      </c>
      <c r="J22" s="14">
        <v>0</v>
      </c>
      <c r="K22" s="15" t="str">
        <f t="shared" si="1"/>
        <v xml:space="preserve"> </v>
      </c>
      <c r="L22" s="14">
        <v>0</v>
      </c>
      <c r="M22" s="16">
        <f t="shared" si="2"/>
        <v>0</v>
      </c>
    </row>
    <row r="23" spans="1:13" x14ac:dyDescent="0.2">
      <c r="A23" s="25">
        <v>34905</v>
      </c>
      <c r="B23" s="13" t="s">
        <v>69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88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89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90</v>
      </c>
      <c r="C27" s="14">
        <v>38000</v>
      </c>
      <c r="D27" s="14">
        <v>0</v>
      </c>
      <c r="E27" s="14">
        <v>38000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-38000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0</v>
      </c>
      <c r="G28" s="15" t="str">
        <f t="shared" si="0"/>
        <v xml:space="preserve"> </v>
      </c>
      <c r="H28" s="14">
        <v>0</v>
      </c>
      <c r="I28" s="14">
        <v>0</v>
      </c>
      <c r="J28" s="14">
        <v>0</v>
      </c>
      <c r="K28" s="15" t="str">
        <f t="shared" si="1"/>
        <v xml:space="preserve"> </v>
      </c>
      <c r="L28" s="14">
        <v>0</v>
      </c>
      <c r="M28" s="16">
        <f t="shared" si="2"/>
        <v>0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si="2"/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3036.44</v>
      </c>
      <c r="G31" s="15" t="str">
        <f t="shared" si="0"/>
        <v xml:space="preserve"> </v>
      </c>
      <c r="H31" s="14">
        <v>2951.92</v>
      </c>
      <c r="I31" s="14">
        <v>0</v>
      </c>
      <c r="J31" s="14">
        <v>2951.92</v>
      </c>
      <c r="K31" s="15">
        <f t="shared" si="1"/>
        <v>0.97216477190394013</v>
      </c>
      <c r="L31" s="14">
        <v>84.52</v>
      </c>
      <c r="M31" s="16">
        <f t="shared" si="2"/>
        <v>3036.44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480.43</v>
      </c>
      <c r="G32" s="15" t="str">
        <f t="shared" si="0"/>
        <v xml:space="preserve"> </v>
      </c>
      <c r="H32" s="14">
        <v>463.9</v>
      </c>
      <c r="I32" s="14">
        <v>0</v>
      </c>
      <c r="J32" s="14">
        <v>463.9</v>
      </c>
      <c r="K32" s="15">
        <f t="shared" si="1"/>
        <v>0.96559332264846065</v>
      </c>
      <c r="L32" s="14">
        <v>16.53</v>
      </c>
      <c r="M32" s="16">
        <f t="shared" si="2"/>
        <v>480.43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si="1"/>
        <v xml:space="preserve"> </v>
      </c>
      <c r="L33" s="14">
        <v>0</v>
      </c>
      <c r="M33" s="16">
        <f t="shared" si="2"/>
        <v>0</v>
      </c>
    </row>
    <row r="34" spans="1:13" x14ac:dyDescent="0.2">
      <c r="A34" s="25">
        <v>36007</v>
      </c>
      <c r="B34" s="13" t="s">
        <v>72</v>
      </c>
      <c r="C34" s="14">
        <v>0</v>
      </c>
      <c r="D34" s="14">
        <v>0</v>
      </c>
      <c r="E34" s="14">
        <v>0</v>
      </c>
      <c r="F34" s="14">
        <v>1885.89</v>
      </c>
      <c r="G34" s="15" t="str">
        <f t="shared" si="0"/>
        <v xml:space="preserve"> </v>
      </c>
      <c r="H34" s="14">
        <v>1885.89</v>
      </c>
      <c r="I34" s="14">
        <v>0</v>
      </c>
      <c r="J34" s="14">
        <v>1885.89</v>
      </c>
      <c r="K34" s="15">
        <f t="shared" si="1"/>
        <v>1</v>
      </c>
      <c r="L34" s="14">
        <v>0</v>
      </c>
      <c r="M34" s="16">
        <f t="shared" si="2"/>
        <v>1885.89</v>
      </c>
    </row>
    <row r="35" spans="1:13" x14ac:dyDescent="0.2">
      <c r="A35" s="25">
        <v>36010</v>
      </c>
      <c r="B35" s="13" t="s">
        <v>73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1"/>
        <v xml:space="preserve"> </v>
      </c>
      <c r="L35" s="14">
        <v>0</v>
      </c>
      <c r="M35" s="16">
        <f t="shared" si="2"/>
        <v>0</v>
      </c>
    </row>
    <row r="36" spans="1:13" x14ac:dyDescent="0.2">
      <c r="A36" s="25">
        <v>36011</v>
      </c>
      <c r="B36" s="13" t="s">
        <v>91</v>
      </c>
      <c r="C36" s="14">
        <v>7800</v>
      </c>
      <c r="D36" s="14">
        <v>0</v>
      </c>
      <c r="E36" s="14">
        <v>7800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1"/>
        <v xml:space="preserve"> </v>
      </c>
      <c r="L36" s="14">
        <v>0</v>
      </c>
      <c r="M36" s="16">
        <f t="shared" si="2"/>
        <v>-7800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1"/>
        <v xml:space="preserve"> </v>
      </c>
      <c r="L37" s="14">
        <v>0</v>
      </c>
      <c r="M37" s="16">
        <f t="shared" si="2"/>
        <v>0</v>
      </c>
    </row>
    <row r="38" spans="1:13" x14ac:dyDescent="0.2">
      <c r="A38" s="25">
        <v>38900</v>
      </c>
      <c r="B38" s="13" t="s">
        <v>41</v>
      </c>
      <c r="C38" s="14">
        <v>10000</v>
      </c>
      <c r="D38" s="14">
        <v>0</v>
      </c>
      <c r="E38" s="14">
        <v>10000</v>
      </c>
      <c r="F38" s="14">
        <v>1610.63</v>
      </c>
      <c r="G38" s="15">
        <f t="shared" si="0"/>
        <v>0.16106300000000001</v>
      </c>
      <c r="H38" s="14">
        <v>1610.63</v>
      </c>
      <c r="I38" s="14">
        <v>0</v>
      </c>
      <c r="J38" s="14">
        <v>1610.63</v>
      </c>
      <c r="K38" s="15">
        <f t="shared" si="1"/>
        <v>1</v>
      </c>
      <c r="L38" s="14">
        <v>0</v>
      </c>
      <c r="M38" s="16">
        <f t="shared" si="2"/>
        <v>-8389.369999999999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1"/>
        <v xml:space="preserve"> </v>
      </c>
      <c r="L39" s="14">
        <v>0</v>
      </c>
      <c r="M39" s="16">
        <f t="shared" si="2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5.95</v>
      </c>
      <c r="G40" s="15">
        <f t="shared" si="0"/>
        <v>6.8390804597701156E-5</v>
      </c>
      <c r="H40" s="14">
        <v>0</v>
      </c>
      <c r="I40" s="14">
        <v>0</v>
      </c>
      <c r="J40" s="14">
        <v>0</v>
      </c>
      <c r="K40" s="15">
        <f t="shared" si="1"/>
        <v>0</v>
      </c>
      <c r="L40" s="14">
        <v>5.95</v>
      </c>
      <c r="M40" s="16">
        <f t="shared" si="2"/>
        <v>-86994.05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1"/>
        <v xml:space="preserve"> </v>
      </c>
      <c r="L41" s="14">
        <v>0</v>
      </c>
      <c r="M41" s="16">
        <f t="shared" si="2"/>
        <v>0</v>
      </c>
    </row>
    <row r="42" spans="1:13" x14ac:dyDescent="0.2">
      <c r="A42" s="25">
        <v>40101</v>
      </c>
      <c r="B42" s="13" t="s">
        <v>74</v>
      </c>
      <c r="C42" s="14">
        <v>11664950</v>
      </c>
      <c r="D42" s="14">
        <v>0</v>
      </c>
      <c r="E42" s="14">
        <v>11664950</v>
      </c>
      <c r="F42" s="14">
        <v>2000000</v>
      </c>
      <c r="G42" s="15">
        <f t="shared" si="0"/>
        <v>0.17145379963051707</v>
      </c>
      <c r="H42" s="14">
        <v>2000000</v>
      </c>
      <c r="I42" s="14">
        <v>0</v>
      </c>
      <c r="J42" s="14">
        <v>2000000</v>
      </c>
      <c r="K42" s="15">
        <f t="shared" si="1"/>
        <v>1</v>
      </c>
      <c r="L42" s="14">
        <v>0</v>
      </c>
      <c r="M42" s="16">
        <f t="shared" si="2"/>
        <v>-9664950</v>
      </c>
    </row>
    <row r="43" spans="1:13" x14ac:dyDescent="0.2">
      <c r="A43" s="25">
        <v>40102</v>
      </c>
      <c r="B43" s="13" t="s">
        <v>75</v>
      </c>
      <c r="C43" s="14">
        <v>2407500</v>
      </c>
      <c r="D43" s="14">
        <v>0</v>
      </c>
      <c r="E43" s="14">
        <v>2407500</v>
      </c>
      <c r="F43" s="14">
        <v>1000000</v>
      </c>
      <c r="G43" s="15">
        <f t="shared" si="0"/>
        <v>0.4153686396677051</v>
      </c>
      <c r="H43" s="14">
        <v>1000000</v>
      </c>
      <c r="I43" s="14">
        <v>0</v>
      </c>
      <c r="J43" s="14">
        <v>1000000</v>
      </c>
      <c r="K43" s="15">
        <f t="shared" si="1"/>
        <v>1</v>
      </c>
      <c r="L43" s="14">
        <v>0</v>
      </c>
      <c r="M43" s="16">
        <f t="shared" si="2"/>
        <v>-1407500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1"/>
        <v xml:space="preserve"> </v>
      </c>
      <c r="L44" s="14">
        <v>0</v>
      </c>
      <c r="M44" s="16">
        <f t="shared" si="2"/>
        <v>0</v>
      </c>
    </row>
    <row r="45" spans="1:13" x14ac:dyDescent="0.2">
      <c r="A45" s="25">
        <v>42096</v>
      </c>
      <c r="B45" s="13" t="s">
        <v>76</v>
      </c>
      <c r="C45" s="14">
        <v>105000</v>
      </c>
      <c r="D45" s="14">
        <v>0</v>
      </c>
      <c r="E45" s="14">
        <v>105000</v>
      </c>
      <c r="F45" s="14">
        <v>0</v>
      </c>
      <c r="G45" s="15">
        <f t="shared" si="0"/>
        <v>0</v>
      </c>
      <c r="H45" s="14">
        <v>0</v>
      </c>
      <c r="I45" s="14">
        <v>0</v>
      </c>
      <c r="J45" s="14">
        <v>0</v>
      </c>
      <c r="K45" s="15" t="str">
        <f t="shared" si="1"/>
        <v xml:space="preserve"> </v>
      </c>
      <c r="L45" s="14">
        <v>0</v>
      </c>
      <c r="M45" s="16">
        <f t="shared" si="2"/>
        <v>-105000</v>
      </c>
    </row>
    <row r="46" spans="1:13" x14ac:dyDescent="0.2">
      <c r="A46" s="25">
        <v>42097</v>
      </c>
      <c r="B46" s="13" t="s">
        <v>77</v>
      </c>
      <c r="C46" s="14">
        <v>150000</v>
      </c>
      <c r="D46" s="14">
        <v>0</v>
      </c>
      <c r="E46" s="14">
        <v>150000</v>
      </c>
      <c r="F46" s="14">
        <v>0</v>
      </c>
      <c r="G46" s="15">
        <f t="shared" si="0"/>
        <v>0</v>
      </c>
      <c r="H46" s="14">
        <v>0</v>
      </c>
      <c r="I46" s="14">
        <v>0</v>
      </c>
      <c r="J46" s="14">
        <v>0</v>
      </c>
      <c r="K46" s="15" t="str">
        <f t="shared" si="1"/>
        <v xml:space="preserve"> </v>
      </c>
      <c r="L46" s="14">
        <v>0</v>
      </c>
      <c r="M46" s="16">
        <f t="shared" si="2"/>
        <v>-150000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1"/>
        <v xml:space="preserve"> </v>
      </c>
      <c r="L47" s="14">
        <v>0</v>
      </c>
      <c r="M47" s="16">
        <f t="shared" si="2"/>
        <v>0</v>
      </c>
    </row>
    <row r="48" spans="1:13" x14ac:dyDescent="0.2">
      <c r="A48" s="25">
        <v>45089</v>
      </c>
      <c r="B48" s="13" t="s">
        <v>78</v>
      </c>
      <c r="C48" s="14">
        <v>18000</v>
      </c>
      <c r="D48" s="14">
        <v>0</v>
      </c>
      <c r="E48" s="14">
        <v>18000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1"/>
        <v xml:space="preserve"> </v>
      </c>
      <c r="L48" s="14">
        <v>0</v>
      </c>
      <c r="M48" s="16">
        <f t="shared" si="2"/>
        <v>-18000</v>
      </c>
    </row>
    <row r="49" spans="1:13" x14ac:dyDescent="0.2">
      <c r="A49" s="25">
        <v>45090</v>
      </c>
      <c r="B49" s="13" t="s">
        <v>79</v>
      </c>
      <c r="C49" s="14">
        <v>250000</v>
      </c>
      <c r="D49" s="14">
        <v>0</v>
      </c>
      <c r="E49" s="14">
        <v>250000</v>
      </c>
      <c r="F49" s="14">
        <v>0</v>
      </c>
      <c r="G49" s="15">
        <f t="shared" si="0"/>
        <v>0</v>
      </c>
      <c r="H49" s="14">
        <v>0</v>
      </c>
      <c r="I49" s="14">
        <v>0</v>
      </c>
      <c r="J49" s="14">
        <v>0</v>
      </c>
      <c r="K49" s="15" t="str">
        <f t="shared" si="1"/>
        <v xml:space="preserve"> </v>
      </c>
      <c r="L49" s="14">
        <v>0</v>
      </c>
      <c r="M49" s="16">
        <f t="shared" si="2"/>
        <v>-250000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1"/>
        <v xml:space="preserve"> </v>
      </c>
      <c r="L50" s="14">
        <v>0</v>
      </c>
      <c r="M50" s="16">
        <f t="shared" si="2"/>
        <v>0</v>
      </c>
    </row>
    <row r="51" spans="1:13" x14ac:dyDescent="0.2">
      <c r="A51" s="25">
        <v>46100</v>
      </c>
      <c r="B51" s="13" t="s">
        <v>102</v>
      </c>
      <c r="C51" s="14">
        <v>10000</v>
      </c>
      <c r="D51" s="14">
        <v>0</v>
      </c>
      <c r="E51" s="14">
        <v>10000</v>
      </c>
      <c r="F51" s="14">
        <v>0</v>
      </c>
      <c r="G51" s="15">
        <f t="shared" si="0"/>
        <v>0</v>
      </c>
      <c r="H51" s="14">
        <v>0</v>
      </c>
      <c r="I51" s="14">
        <v>0</v>
      </c>
      <c r="J51" s="14">
        <v>0</v>
      </c>
      <c r="K51" s="15" t="str">
        <f t="shared" si="1"/>
        <v xml:space="preserve"> </v>
      </c>
      <c r="L51" s="14">
        <v>0</v>
      </c>
      <c r="M51" s="16">
        <f t="shared" si="2"/>
        <v>-10000</v>
      </c>
    </row>
    <row r="52" spans="1:13" x14ac:dyDescent="0.2">
      <c r="A52" s="25">
        <v>46102</v>
      </c>
      <c r="B52" s="13" t="s">
        <v>80</v>
      </c>
      <c r="C52" s="14">
        <v>0</v>
      </c>
      <c r="D52" s="14">
        <v>0</v>
      </c>
      <c r="E52" s="14">
        <v>0</v>
      </c>
      <c r="F52" s="14">
        <v>0</v>
      </c>
      <c r="G52" s="15" t="str">
        <f t="shared" si="0"/>
        <v xml:space="preserve"> </v>
      </c>
      <c r="H52" s="14">
        <v>0</v>
      </c>
      <c r="I52" s="14">
        <v>0</v>
      </c>
      <c r="J52" s="14">
        <v>0</v>
      </c>
      <c r="K52" s="15" t="str">
        <f t="shared" si="1"/>
        <v xml:space="preserve"> </v>
      </c>
      <c r="L52" s="14">
        <v>0</v>
      </c>
      <c r="M52" s="16">
        <f t="shared" si="2"/>
        <v>0</v>
      </c>
    </row>
    <row r="53" spans="1:13" x14ac:dyDescent="0.2">
      <c r="A53" s="25">
        <v>46103</v>
      </c>
      <c r="B53" s="13" t="s">
        <v>81</v>
      </c>
      <c r="C53" s="14">
        <v>45000</v>
      </c>
      <c r="D53" s="14">
        <v>0</v>
      </c>
      <c r="E53" s="14">
        <v>45000</v>
      </c>
      <c r="F53" s="14">
        <v>0</v>
      </c>
      <c r="G53" s="15">
        <f t="shared" si="0"/>
        <v>0</v>
      </c>
      <c r="H53" s="14">
        <v>0</v>
      </c>
      <c r="I53" s="14">
        <v>0</v>
      </c>
      <c r="J53" s="14">
        <v>0</v>
      </c>
      <c r="K53" s="15" t="str">
        <f t="shared" si="1"/>
        <v xml:space="preserve"> </v>
      </c>
      <c r="L53" s="14">
        <v>0</v>
      </c>
      <c r="M53" s="16">
        <f t="shared" si="2"/>
        <v>-45000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1"/>
        <v xml:space="preserve"> </v>
      </c>
      <c r="L54" s="14">
        <v>0</v>
      </c>
      <c r="M54" s="16">
        <f t="shared" si="2"/>
        <v>0</v>
      </c>
    </row>
    <row r="55" spans="1:13" x14ac:dyDescent="0.2">
      <c r="A55" s="25">
        <v>47001</v>
      </c>
      <c r="B55" s="13" t="s">
        <v>82</v>
      </c>
      <c r="C55" s="14">
        <v>10000</v>
      </c>
      <c r="D55" s="14">
        <v>0</v>
      </c>
      <c r="E55" s="14">
        <v>10000</v>
      </c>
      <c r="F55" s="14">
        <v>0</v>
      </c>
      <c r="G55" s="15">
        <f t="shared" si="0"/>
        <v>0</v>
      </c>
      <c r="H55" s="14">
        <v>0</v>
      </c>
      <c r="I55" s="14">
        <v>0</v>
      </c>
      <c r="J55" s="14">
        <v>0</v>
      </c>
      <c r="K55" s="15" t="str">
        <f t="shared" si="1"/>
        <v xml:space="preserve"> </v>
      </c>
      <c r="L55" s="14">
        <v>0</v>
      </c>
      <c r="M55" s="16">
        <f t="shared" si="2"/>
        <v>-10000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1"/>
        <v xml:space="preserve"> </v>
      </c>
      <c r="L56" s="14">
        <v>0</v>
      </c>
      <c r="M56" s="16">
        <f t="shared" si="2"/>
        <v>0</v>
      </c>
    </row>
    <row r="57" spans="1:13" x14ac:dyDescent="0.2">
      <c r="A57" s="25">
        <v>47003</v>
      </c>
      <c r="B57" s="13" t="s">
        <v>103</v>
      </c>
      <c r="C57" s="14">
        <v>122000</v>
      </c>
      <c r="D57" s="14">
        <v>0</v>
      </c>
      <c r="E57" s="14">
        <v>122000</v>
      </c>
      <c r="F57" s="14">
        <v>0</v>
      </c>
      <c r="G57" s="15">
        <f t="shared" si="0"/>
        <v>0</v>
      </c>
      <c r="H57" s="14">
        <v>0</v>
      </c>
      <c r="I57" s="14">
        <v>0</v>
      </c>
      <c r="J57" s="14">
        <v>0</v>
      </c>
      <c r="K57" s="15" t="str">
        <f t="shared" si="1"/>
        <v xml:space="preserve"> </v>
      </c>
      <c r="L57" s="14">
        <v>0</v>
      </c>
      <c r="M57" s="16">
        <f t="shared" si="2"/>
        <v>-122000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1"/>
        <v xml:space="preserve"> </v>
      </c>
      <c r="L58" s="14">
        <v>0</v>
      </c>
      <c r="M58" s="16">
        <f t="shared" si="2"/>
        <v>0</v>
      </c>
    </row>
    <row r="59" spans="1:13" x14ac:dyDescent="0.2">
      <c r="A59" s="25">
        <v>48900</v>
      </c>
      <c r="B59" s="13" t="s">
        <v>92</v>
      </c>
      <c r="C59" s="14">
        <v>25470</v>
      </c>
      <c r="D59" s="14">
        <v>0</v>
      </c>
      <c r="E59" s="14">
        <v>25470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1"/>
        <v xml:space="preserve"> </v>
      </c>
      <c r="L59" s="14">
        <v>0</v>
      </c>
      <c r="M59" s="16">
        <f t="shared" si="2"/>
        <v>-25470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3028</v>
      </c>
      <c r="G60" s="15" t="str">
        <f t="shared" si="0"/>
        <v xml:space="preserve"> </v>
      </c>
      <c r="H60" s="14">
        <v>3028</v>
      </c>
      <c r="I60" s="14">
        <v>0</v>
      </c>
      <c r="J60" s="14">
        <v>3028</v>
      </c>
      <c r="K60" s="15">
        <f t="shared" si="1"/>
        <v>1</v>
      </c>
      <c r="L60" s="14">
        <v>0</v>
      </c>
      <c r="M60" s="16">
        <f t="shared" si="2"/>
        <v>3028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9207</v>
      </c>
      <c r="G61" s="15" t="str">
        <f t="shared" si="0"/>
        <v xml:space="preserve"> </v>
      </c>
      <c r="H61" s="14">
        <v>9207</v>
      </c>
      <c r="I61" s="14">
        <v>0</v>
      </c>
      <c r="J61" s="14">
        <v>9207</v>
      </c>
      <c r="K61" s="15">
        <f t="shared" si="1"/>
        <v>1</v>
      </c>
      <c r="L61" s="14">
        <v>0</v>
      </c>
      <c r="M61" s="16">
        <f t="shared" si="2"/>
        <v>9207</v>
      </c>
    </row>
    <row r="62" spans="1:13" x14ac:dyDescent="0.2">
      <c r="A62" s="25">
        <v>497</v>
      </c>
      <c r="B62" s="13" t="s">
        <v>83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1"/>
        <v xml:space="preserve"> </v>
      </c>
      <c r="L62" s="14">
        <v>0</v>
      </c>
      <c r="M62" s="16">
        <f t="shared" si="2"/>
        <v>0</v>
      </c>
    </row>
    <row r="63" spans="1:13" x14ac:dyDescent="0.2">
      <c r="A63" s="25">
        <v>49715</v>
      </c>
      <c r="B63" s="13" t="s">
        <v>84</v>
      </c>
      <c r="C63" s="14">
        <v>105968</v>
      </c>
      <c r="D63" s="14">
        <v>0</v>
      </c>
      <c r="E63" s="14">
        <v>105968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1"/>
        <v xml:space="preserve"> </v>
      </c>
      <c r="L63" s="14">
        <v>0</v>
      </c>
      <c r="M63" s="16">
        <f t="shared" si="2"/>
        <v>-105968</v>
      </c>
    </row>
    <row r="64" spans="1:13" x14ac:dyDescent="0.2">
      <c r="A64" s="25">
        <v>49716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5" t="str">
        <f t="shared" si="0"/>
        <v xml:space="preserve"> </v>
      </c>
      <c r="H64" s="14">
        <v>0</v>
      </c>
      <c r="I64" s="14">
        <v>0</v>
      </c>
      <c r="J64" s="14">
        <v>0</v>
      </c>
      <c r="K64" s="15" t="str">
        <f t="shared" si="1"/>
        <v xml:space="preserve"> </v>
      </c>
      <c r="L64" s="14">
        <v>0</v>
      </c>
      <c r="M64" s="16">
        <f t="shared" si="2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1"/>
        <v xml:space="preserve"> </v>
      </c>
      <c r="L65" s="14">
        <v>0</v>
      </c>
      <c r="M65" s="16">
        <f t="shared" si="2"/>
        <v>0</v>
      </c>
    </row>
    <row r="66" spans="1:13" x14ac:dyDescent="0.2">
      <c r="A66" s="25">
        <v>55000</v>
      </c>
      <c r="B66" s="13" t="s">
        <v>54</v>
      </c>
      <c r="C66" s="14">
        <v>10100</v>
      </c>
      <c r="D66" s="14">
        <v>0</v>
      </c>
      <c r="E66" s="14">
        <v>10100</v>
      </c>
      <c r="F66" s="14">
        <v>5065.1400000000003</v>
      </c>
      <c r="G66" s="15">
        <f t="shared" si="0"/>
        <v>0.50149900990099017</v>
      </c>
      <c r="H66" s="14">
        <v>5065.1400000000003</v>
      </c>
      <c r="I66" s="14">
        <v>0</v>
      </c>
      <c r="J66" s="14">
        <v>5065.1400000000003</v>
      </c>
      <c r="K66" s="15">
        <f t="shared" si="1"/>
        <v>1</v>
      </c>
      <c r="L66" s="14">
        <v>0</v>
      </c>
      <c r="M66" s="16">
        <f t="shared" si="2"/>
        <v>-5034.8599999999997</v>
      </c>
    </row>
    <row r="67" spans="1:13" x14ac:dyDescent="0.2">
      <c r="A67" s="25">
        <v>55001</v>
      </c>
      <c r="B67" s="13" t="s">
        <v>104</v>
      </c>
      <c r="C67" s="14">
        <v>36015</v>
      </c>
      <c r="D67" s="14">
        <v>0</v>
      </c>
      <c r="E67" s="14">
        <v>36015</v>
      </c>
      <c r="F67" s="14">
        <v>18006</v>
      </c>
      <c r="G67" s="15">
        <f t="shared" si="0"/>
        <v>0.49995835068721367</v>
      </c>
      <c r="H67" s="14">
        <v>18006</v>
      </c>
      <c r="I67" s="14">
        <v>0</v>
      </c>
      <c r="J67" s="14">
        <v>18006</v>
      </c>
      <c r="K67" s="15">
        <f t="shared" si="1"/>
        <v>1</v>
      </c>
      <c r="L67" s="14">
        <v>0</v>
      </c>
      <c r="M67" s="16">
        <f t="shared" si="2"/>
        <v>-18009</v>
      </c>
    </row>
    <row r="68" spans="1:13" x14ac:dyDescent="0.2">
      <c r="A68" s="25">
        <v>55002</v>
      </c>
      <c r="B68" s="13" t="s">
        <v>55</v>
      </c>
      <c r="C68" s="14">
        <v>46800</v>
      </c>
      <c r="D68" s="14">
        <v>0</v>
      </c>
      <c r="E68" s="14">
        <v>46800</v>
      </c>
      <c r="F68" s="14">
        <v>23400</v>
      </c>
      <c r="G68" s="15">
        <f t="shared" si="0"/>
        <v>0.5</v>
      </c>
      <c r="H68" s="14">
        <v>23400</v>
      </c>
      <c r="I68" s="14">
        <v>0</v>
      </c>
      <c r="J68" s="14">
        <v>23400</v>
      </c>
      <c r="K68" s="15">
        <f t="shared" si="1"/>
        <v>1</v>
      </c>
      <c r="L68" s="14">
        <v>0</v>
      </c>
      <c r="M68" s="16">
        <f t="shared" si="2"/>
        <v>-23400</v>
      </c>
    </row>
    <row r="69" spans="1:13" x14ac:dyDescent="0.2">
      <c r="A69" s="25">
        <v>55006</v>
      </c>
      <c r="B69" s="13" t="s">
        <v>85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1"/>
        <v xml:space="preserve"> </v>
      </c>
      <c r="L69" s="14">
        <v>0</v>
      </c>
      <c r="M69" s="16">
        <f t="shared" si="2"/>
        <v>0</v>
      </c>
    </row>
    <row r="70" spans="1:13" x14ac:dyDescent="0.2">
      <c r="A70" s="25">
        <v>55007</v>
      </c>
      <c r="B70" s="13" t="s">
        <v>86</v>
      </c>
      <c r="C70" s="14">
        <v>4800</v>
      </c>
      <c r="D70" s="14">
        <v>0</v>
      </c>
      <c r="E70" s="14">
        <v>4800</v>
      </c>
      <c r="F70" s="14">
        <v>0</v>
      </c>
      <c r="G70" s="15">
        <f t="shared" si="0"/>
        <v>0</v>
      </c>
      <c r="H70" s="14">
        <v>0</v>
      </c>
      <c r="I70" s="14">
        <v>0</v>
      </c>
      <c r="J70" s="14">
        <v>0</v>
      </c>
      <c r="K70" s="15" t="str">
        <f t="shared" si="1"/>
        <v xml:space="preserve"> </v>
      </c>
      <c r="L70" s="14">
        <v>0</v>
      </c>
      <c r="M70" s="16">
        <f t="shared" si="2"/>
        <v>-4800</v>
      </c>
    </row>
    <row r="71" spans="1:13" x14ac:dyDescent="0.2">
      <c r="A71" s="25">
        <v>559</v>
      </c>
      <c r="B71" s="13" t="s">
        <v>56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1"/>
        <v xml:space="preserve"> </v>
      </c>
      <c r="L71" s="14">
        <v>0</v>
      </c>
      <c r="M71" s="16">
        <f t="shared" si="2"/>
        <v>0</v>
      </c>
    </row>
    <row r="72" spans="1:13" x14ac:dyDescent="0.2">
      <c r="A72" s="25">
        <v>55900</v>
      </c>
      <c r="B72" s="13" t="s">
        <v>94</v>
      </c>
      <c r="C72" s="14">
        <v>345000</v>
      </c>
      <c r="D72" s="14">
        <v>0</v>
      </c>
      <c r="E72" s="14">
        <v>345000</v>
      </c>
      <c r="F72" s="14">
        <v>750</v>
      </c>
      <c r="G72" s="15">
        <f t="shared" ref="G72:G85" si="3">IF(C72=0," ",F72/C72)</f>
        <v>2.1739130434782609E-3</v>
      </c>
      <c r="H72" s="14">
        <v>600</v>
      </c>
      <c r="I72" s="14">
        <v>0</v>
      </c>
      <c r="J72" s="14">
        <v>600</v>
      </c>
      <c r="K72" s="15">
        <f t="shared" ref="K72:K85" si="4">IF(F72=0," ",J72/F72)</f>
        <v>0.8</v>
      </c>
      <c r="L72" s="14">
        <v>150</v>
      </c>
      <c r="M72" s="16">
        <f t="shared" ref="M72:M85" si="5">F72-E72</f>
        <v>-344250</v>
      </c>
    </row>
    <row r="73" spans="1:13" x14ac:dyDescent="0.2">
      <c r="A73" s="25">
        <v>55901</v>
      </c>
      <c r="B73" s="13" t="s">
        <v>95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3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5"/>
        <v>0</v>
      </c>
    </row>
    <row r="74" spans="1:13" x14ac:dyDescent="0.2">
      <c r="A74" s="25">
        <v>55902</v>
      </c>
      <c r="B74" s="13" t="s">
        <v>96</v>
      </c>
      <c r="C74" s="14">
        <v>0</v>
      </c>
      <c r="D74" s="14">
        <v>0</v>
      </c>
      <c r="E74" s="14">
        <v>0</v>
      </c>
      <c r="F74" s="14">
        <v>12315</v>
      </c>
      <c r="G74" s="15" t="str">
        <f t="shared" si="3"/>
        <v xml:space="preserve"> </v>
      </c>
      <c r="H74" s="14">
        <v>11725</v>
      </c>
      <c r="I74" s="14">
        <v>0</v>
      </c>
      <c r="J74" s="14">
        <v>11725</v>
      </c>
      <c r="K74" s="15">
        <f t="shared" si="4"/>
        <v>0.95209094600081201</v>
      </c>
      <c r="L74" s="14">
        <v>590</v>
      </c>
      <c r="M74" s="16">
        <f t="shared" si="5"/>
        <v>12315</v>
      </c>
    </row>
    <row r="75" spans="1:13" x14ac:dyDescent="0.2">
      <c r="A75" s="25">
        <v>55903</v>
      </c>
      <c r="B75" s="13" t="s">
        <v>97</v>
      </c>
      <c r="C75" s="14">
        <v>0</v>
      </c>
      <c r="D75" s="14">
        <v>0</v>
      </c>
      <c r="E75" s="14">
        <v>0</v>
      </c>
      <c r="F75" s="14">
        <v>105</v>
      </c>
      <c r="G75" s="15" t="str">
        <f t="shared" si="3"/>
        <v xml:space="preserve"> </v>
      </c>
      <c r="H75" s="14">
        <v>0</v>
      </c>
      <c r="I75" s="14">
        <v>0</v>
      </c>
      <c r="J75" s="14">
        <v>0</v>
      </c>
      <c r="K75" s="15">
        <f t="shared" si="4"/>
        <v>0</v>
      </c>
      <c r="L75" s="14">
        <v>105</v>
      </c>
      <c r="M75" s="16">
        <f t="shared" si="5"/>
        <v>105</v>
      </c>
    </row>
    <row r="76" spans="1:13" x14ac:dyDescent="0.2">
      <c r="A76" s="25">
        <v>55904</v>
      </c>
      <c r="B76" s="13" t="s">
        <v>57</v>
      </c>
      <c r="C76" s="14">
        <v>0</v>
      </c>
      <c r="D76" s="14">
        <v>0</v>
      </c>
      <c r="E76" s="14">
        <v>0</v>
      </c>
      <c r="F76" s="14">
        <v>91008.76</v>
      </c>
      <c r="G76" s="15" t="str">
        <f t="shared" si="3"/>
        <v xml:space="preserve"> </v>
      </c>
      <c r="H76" s="14">
        <v>87134.98</v>
      </c>
      <c r="I76" s="14">
        <v>0</v>
      </c>
      <c r="J76" s="14">
        <v>87134.98</v>
      </c>
      <c r="K76" s="15">
        <f t="shared" si="4"/>
        <v>0.95743508646859932</v>
      </c>
      <c r="L76" s="14">
        <v>3873.78</v>
      </c>
      <c r="M76" s="16">
        <f t="shared" si="5"/>
        <v>91008.76</v>
      </c>
    </row>
    <row r="77" spans="1:13" x14ac:dyDescent="0.2">
      <c r="A77" s="25">
        <v>55905</v>
      </c>
      <c r="B77" s="13" t="s">
        <v>58</v>
      </c>
      <c r="C77" s="14">
        <v>0</v>
      </c>
      <c r="D77" s="14">
        <v>0</v>
      </c>
      <c r="E77" s="14">
        <v>0</v>
      </c>
      <c r="F77" s="14">
        <v>5644.59</v>
      </c>
      <c r="G77" s="15" t="str">
        <f t="shared" si="3"/>
        <v xml:space="preserve"> </v>
      </c>
      <c r="H77" s="14">
        <v>5644.59</v>
      </c>
      <c r="I77" s="14">
        <v>0</v>
      </c>
      <c r="J77" s="14">
        <v>5644.59</v>
      </c>
      <c r="K77" s="15">
        <f t="shared" si="4"/>
        <v>1</v>
      </c>
      <c r="L77" s="14">
        <v>0</v>
      </c>
      <c r="M77" s="16">
        <f t="shared" si="5"/>
        <v>5644.59</v>
      </c>
    </row>
    <row r="78" spans="1:13" x14ac:dyDescent="0.2">
      <c r="A78" s="25">
        <v>55906</v>
      </c>
      <c r="B78" s="13" t="s">
        <v>59</v>
      </c>
      <c r="C78" s="14">
        <v>0</v>
      </c>
      <c r="D78" s="14">
        <v>0</v>
      </c>
      <c r="E78" s="14">
        <v>0</v>
      </c>
      <c r="F78" s="14">
        <v>9744.9</v>
      </c>
      <c r="G78" s="15" t="str">
        <f t="shared" si="3"/>
        <v xml:space="preserve"> </v>
      </c>
      <c r="H78" s="14">
        <v>5078.1099999999997</v>
      </c>
      <c r="I78" s="14">
        <v>0</v>
      </c>
      <c r="J78" s="14">
        <v>5078.1099999999997</v>
      </c>
      <c r="K78" s="15">
        <f t="shared" si="4"/>
        <v>0.52110437254358688</v>
      </c>
      <c r="L78" s="14">
        <v>4666.79</v>
      </c>
      <c r="M78" s="16">
        <f t="shared" si="5"/>
        <v>9744.9</v>
      </c>
    </row>
    <row r="79" spans="1:13" x14ac:dyDescent="0.2">
      <c r="A79" s="25">
        <v>599</v>
      </c>
      <c r="B79" s="13" t="s">
        <v>60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3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5"/>
        <v>0</v>
      </c>
    </row>
    <row r="80" spans="1:13" x14ac:dyDescent="0.2">
      <c r="A80" s="25">
        <v>59900</v>
      </c>
      <c r="B80" s="13" t="s">
        <v>98</v>
      </c>
      <c r="C80" s="14">
        <v>284500</v>
      </c>
      <c r="D80" s="14">
        <v>0</v>
      </c>
      <c r="E80" s="14">
        <v>284500</v>
      </c>
      <c r="F80" s="14">
        <v>24000</v>
      </c>
      <c r="G80" s="15">
        <f t="shared" si="3"/>
        <v>8.43585237258348E-2</v>
      </c>
      <c r="H80" s="14">
        <v>0</v>
      </c>
      <c r="I80" s="14">
        <v>0</v>
      </c>
      <c r="J80" s="14">
        <v>0</v>
      </c>
      <c r="K80" s="15">
        <f t="shared" si="4"/>
        <v>0</v>
      </c>
      <c r="L80" s="14">
        <v>24000</v>
      </c>
      <c r="M80" s="16">
        <f t="shared" si="5"/>
        <v>-260500</v>
      </c>
    </row>
    <row r="81" spans="1:13" x14ac:dyDescent="0.2">
      <c r="A81" s="25">
        <v>59901</v>
      </c>
      <c r="B81" s="13" t="s">
        <v>105</v>
      </c>
      <c r="C81" s="14">
        <v>0</v>
      </c>
      <c r="D81" s="14">
        <v>0</v>
      </c>
      <c r="E81" s="14">
        <v>0</v>
      </c>
      <c r="F81" s="14">
        <v>0</v>
      </c>
      <c r="G81" s="15" t="str">
        <f t="shared" si="3"/>
        <v xml:space="preserve"> </v>
      </c>
      <c r="H81" s="14">
        <v>0</v>
      </c>
      <c r="I81" s="14">
        <v>0</v>
      </c>
      <c r="J81" s="14">
        <v>0</v>
      </c>
      <c r="K81" s="15" t="str">
        <f t="shared" si="4"/>
        <v xml:space="preserve"> </v>
      </c>
      <c r="L81" s="14">
        <v>0</v>
      </c>
      <c r="M81" s="16">
        <f t="shared" si="5"/>
        <v>0</v>
      </c>
    </row>
    <row r="82" spans="1:13" x14ac:dyDescent="0.2">
      <c r="A82" s="25">
        <v>59902</v>
      </c>
      <c r="B82" s="13" t="s">
        <v>61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3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5"/>
        <v>0</v>
      </c>
    </row>
    <row r="83" spans="1:13" x14ac:dyDescent="0.2">
      <c r="A83" s="25">
        <v>59903</v>
      </c>
      <c r="B83" s="13" t="s">
        <v>99</v>
      </c>
      <c r="C83" s="14">
        <v>5000</v>
      </c>
      <c r="D83" s="14">
        <v>0</v>
      </c>
      <c r="E83" s="14">
        <v>5000</v>
      </c>
      <c r="F83" s="14">
        <v>0</v>
      </c>
      <c r="G83" s="15">
        <f t="shared" si="3"/>
        <v>0</v>
      </c>
      <c r="H83" s="14">
        <v>0</v>
      </c>
      <c r="I83" s="14">
        <v>0</v>
      </c>
      <c r="J83" s="14">
        <v>0</v>
      </c>
      <c r="K83" s="15" t="str">
        <f t="shared" si="4"/>
        <v xml:space="preserve"> </v>
      </c>
      <c r="L83" s="14">
        <v>0</v>
      </c>
      <c r="M83" s="16">
        <f t="shared" si="5"/>
        <v>-5000</v>
      </c>
    </row>
    <row r="84" spans="1:13" x14ac:dyDescent="0.2">
      <c r="A84" s="25">
        <v>59904</v>
      </c>
      <c r="B84" s="13" t="s">
        <v>100</v>
      </c>
      <c r="C84" s="14">
        <v>199100</v>
      </c>
      <c r="D84" s="14">
        <v>0</v>
      </c>
      <c r="E84" s="14">
        <v>199100</v>
      </c>
      <c r="F84" s="14">
        <v>0</v>
      </c>
      <c r="G84" s="15">
        <f t="shared" si="3"/>
        <v>0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5"/>
        <v>-199100</v>
      </c>
    </row>
    <row r="85" spans="1:13" x14ac:dyDescent="0.2">
      <c r="A85" s="25">
        <v>59905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3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5"/>
        <v>0</v>
      </c>
    </row>
    <row r="86" spans="1:13" s="3" customFormat="1" x14ac:dyDescent="0.2">
      <c r="A86" s="2"/>
      <c r="B86" s="17" t="s">
        <v>16</v>
      </c>
      <c r="C86" s="18">
        <f>SUM(C7:C85)</f>
        <v>17967220</v>
      </c>
      <c r="D86" s="18">
        <f>SUM(D7:D85)</f>
        <v>0</v>
      </c>
      <c r="E86" s="18">
        <f>SUM(E7:E85)</f>
        <v>17967220</v>
      </c>
      <c r="F86" s="18">
        <f>SUM(F7:F85)</f>
        <v>3464037.8499999996</v>
      </c>
      <c r="G86" s="19">
        <f t="shared" ref="G86:G101" si="6">F86/C86</f>
        <v>0.19279765317060735</v>
      </c>
      <c r="H86" s="18">
        <f>SUM(H7:H85)</f>
        <v>3421119.79</v>
      </c>
      <c r="I86" s="18">
        <f>SUM(I7:I85)</f>
        <v>0</v>
      </c>
      <c r="J86" s="18">
        <f>SUM(J7:J85)</f>
        <v>3421119.79</v>
      </c>
      <c r="K86" s="19">
        <f t="shared" ref="K86" si="7">IF(F86=0," ",J86/F86)</f>
        <v>0.98761039519241989</v>
      </c>
      <c r="L86" s="18">
        <f>SUM(L7:L85)</f>
        <v>42918.06</v>
      </c>
      <c r="M86" s="18">
        <f>SUM(M7:M85)</f>
        <v>-14503182.15</v>
      </c>
    </row>
    <row r="87" spans="1:13" x14ac:dyDescent="0.2">
      <c r="A87" s="11"/>
      <c r="B87" s="11"/>
      <c r="C87" s="10"/>
      <c r="E87" s="10"/>
      <c r="G87" s="9"/>
      <c r="K87" s="9"/>
      <c r="M87" s="10"/>
    </row>
    <row r="88" spans="1:13" x14ac:dyDescent="0.2">
      <c r="A88" s="25">
        <v>701</v>
      </c>
      <c r="B88" s="13" t="s">
        <v>44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ref="G88:G92" si="8">IF(C88=0," ",F88/C88)</f>
        <v xml:space="preserve"> </v>
      </c>
      <c r="H88" s="14">
        <v>0</v>
      </c>
      <c r="I88" s="14">
        <v>0</v>
      </c>
      <c r="J88" s="14">
        <v>0</v>
      </c>
      <c r="K88" s="15" t="str">
        <f>IF(F88=0," ",J88/F88)</f>
        <v xml:space="preserve"> </v>
      </c>
      <c r="L88" s="14">
        <v>0</v>
      </c>
      <c r="M88" s="16">
        <f>F88-E88</f>
        <v>0</v>
      </c>
    </row>
    <row r="89" spans="1:13" x14ac:dyDescent="0.2">
      <c r="A89" s="25">
        <v>70101</v>
      </c>
      <c r="B89" s="13" t="s">
        <v>63</v>
      </c>
      <c r="C89" s="14">
        <v>300000</v>
      </c>
      <c r="D89" s="14">
        <v>0</v>
      </c>
      <c r="E89" s="14">
        <v>300000</v>
      </c>
      <c r="F89" s="14">
        <v>0</v>
      </c>
      <c r="G89" s="15">
        <f t="shared" si="8"/>
        <v>0</v>
      </c>
      <c r="H89" s="14">
        <v>0</v>
      </c>
      <c r="I89" s="14">
        <v>0</v>
      </c>
      <c r="J89" s="14">
        <v>0</v>
      </c>
      <c r="K89" s="15" t="str">
        <f t="shared" ref="K89:K91" si="9">IF(F89=0," ",J89/F89)</f>
        <v xml:space="preserve"> </v>
      </c>
      <c r="L89" s="14">
        <v>0</v>
      </c>
      <c r="M89" s="16">
        <f t="shared" ref="M89:M91" si="10">F89-E89</f>
        <v>-300000</v>
      </c>
    </row>
    <row r="90" spans="1:13" x14ac:dyDescent="0.2">
      <c r="A90" s="25">
        <v>79700</v>
      </c>
      <c r="B90" s="13" t="s">
        <v>70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x14ac:dyDescent="0.2">
      <c r="A91" s="25">
        <v>79701</v>
      </c>
      <c r="B91" s="13" t="s">
        <v>71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8"/>
        <v xml:space="preserve"> </v>
      </c>
      <c r="H91" s="14">
        <v>0</v>
      </c>
      <c r="I91" s="14">
        <v>0</v>
      </c>
      <c r="J91" s="14">
        <v>0</v>
      </c>
      <c r="K91" s="15" t="str">
        <f t="shared" si="9"/>
        <v xml:space="preserve"> </v>
      </c>
      <c r="L91" s="14">
        <v>0</v>
      </c>
      <c r="M91" s="16">
        <f t="shared" si="10"/>
        <v>0</v>
      </c>
    </row>
    <row r="92" spans="1:13" s="3" customFormat="1" x14ac:dyDescent="0.2">
      <c r="A92" s="12"/>
      <c r="B92" s="17" t="s">
        <v>18</v>
      </c>
      <c r="C92" s="20">
        <f>SUM(C88:C91)</f>
        <v>300000</v>
      </c>
      <c r="D92" s="20">
        <f>SUM(D88:D91)</f>
        <v>0</v>
      </c>
      <c r="E92" s="20">
        <f>SUM(E88:E91)</f>
        <v>300000</v>
      </c>
      <c r="F92" s="20">
        <f>SUM(F88:F91)</f>
        <v>0</v>
      </c>
      <c r="G92" s="19">
        <f t="shared" si="8"/>
        <v>0</v>
      </c>
      <c r="H92" s="20">
        <f>SUM(H88:H91)</f>
        <v>0</v>
      </c>
      <c r="I92" s="20">
        <f>SUM(I88:I91)</f>
        <v>0</v>
      </c>
      <c r="J92" s="20">
        <f>SUM(J88:J91)</f>
        <v>0</v>
      </c>
      <c r="K92" s="19" t="str">
        <f t="shared" ref="K92" si="11">IF(F92=0," ",J92/F92)</f>
        <v xml:space="preserve"> </v>
      </c>
      <c r="L92" s="20">
        <f>SUM(L88:L91)</f>
        <v>0</v>
      </c>
      <c r="M92" s="20">
        <f>SUM(M88:M91)</f>
        <v>-300000</v>
      </c>
    </row>
    <row r="93" spans="1:13" x14ac:dyDescent="0.2">
      <c r="A93" s="11"/>
      <c r="B93" s="11"/>
      <c r="C93" s="10"/>
      <c r="E93" s="10"/>
      <c r="G93" s="9"/>
      <c r="K93" s="9"/>
      <c r="M93" s="10"/>
    </row>
    <row r="94" spans="1:13" x14ac:dyDescent="0.2">
      <c r="A94" s="25">
        <v>830</v>
      </c>
      <c r="B94" s="13" t="s">
        <v>64</v>
      </c>
      <c r="C94" s="14">
        <v>15500</v>
      </c>
      <c r="D94" s="14">
        <v>0</v>
      </c>
      <c r="E94" s="14">
        <v>15500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>IF(F94=0," ",J94/F94)</f>
        <v xml:space="preserve"> </v>
      </c>
      <c r="L94" s="14">
        <v>0</v>
      </c>
      <c r="M94" s="16">
        <f>F94-E94</f>
        <v>-15500</v>
      </c>
    </row>
    <row r="95" spans="1:13" x14ac:dyDescent="0.2">
      <c r="A95" s="25">
        <v>83000</v>
      </c>
      <c r="B95" s="13" t="s">
        <v>65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ref="K95:K98" si="12">IF(F95=0," ",J95/F95)</f>
        <v xml:space="preserve"> </v>
      </c>
      <c r="L95" s="14">
        <v>0</v>
      </c>
      <c r="M95" s="16">
        <f t="shared" ref="M95:M98" si="13">F95-E95</f>
        <v>0</v>
      </c>
    </row>
    <row r="96" spans="1:13" x14ac:dyDescent="0.2">
      <c r="A96" s="25">
        <v>83001</v>
      </c>
      <c r="B96" s="13" t="s">
        <v>66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83101</v>
      </c>
      <c r="B97" s="13" t="s">
        <v>67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x14ac:dyDescent="0.2">
      <c r="A98" s="25">
        <v>87000</v>
      </c>
      <c r="B98" s="13" t="s">
        <v>68</v>
      </c>
      <c r="C98" s="14">
        <v>0</v>
      </c>
      <c r="D98" s="14">
        <v>221732.5</v>
      </c>
      <c r="E98" s="14">
        <v>221732.5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si="12"/>
        <v xml:space="preserve"> </v>
      </c>
      <c r="L98" s="14">
        <v>0</v>
      </c>
      <c r="M98" s="16">
        <f t="shared" si="13"/>
        <v>-221732.5</v>
      </c>
    </row>
    <row r="99" spans="1:13" s="3" customFormat="1" x14ac:dyDescent="0.2">
      <c r="B99" s="17" t="s">
        <v>19</v>
      </c>
      <c r="C99" s="20">
        <f>SUM(C94:C98)</f>
        <v>15500</v>
      </c>
      <c r="D99" s="20">
        <f>SUM(D94:D98)</f>
        <v>221732.5</v>
      </c>
      <c r="E99" s="20">
        <f>SUM(E94:E98)</f>
        <v>237232.5</v>
      </c>
      <c r="F99" s="20">
        <f>SUM(F94:F98)</f>
        <v>0</v>
      </c>
      <c r="G99" s="19">
        <f t="shared" si="6"/>
        <v>0</v>
      </c>
      <c r="H99" s="20">
        <f>SUM(H94:H98)</f>
        <v>0</v>
      </c>
      <c r="I99" s="20">
        <f>SUM(I94:I98)</f>
        <v>0</v>
      </c>
      <c r="J99" s="20">
        <f>SUM(J94:J98)</f>
        <v>0</v>
      </c>
      <c r="K99" s="19" t="str">
        <f t="shared" ref="K99" si="14">IF(F99=0," ",J99/F99)</f>
        <v xml:space="preserve"> </v>
      </c>
      <c r="L99" s="20">
        <f>SUM(L94:L98)</f>
        <v>0</v>
      </c>
      <c r="M99" s="20">
        <f>SUM(M94:M98)</f>
        <v>-237232.5</v>
      </c>
    </row>
    <row r="100" spans="1:13" x14ac:dyDescent="0.2">
      <c r="G100" s="9"/>
      <c r="K100" s="9"/>
    </row>
    <row r="101" spans="1:13" s="3" customFormat="1" x14ac:dyDescent="0.2">
      <c r="B101" s="21" t="s">
        <v>17</v>
      </c>
      <c r="C101" s="18">
        <f>C86+C92+C99</f>
        <v>18282720</v>
      </c>
      <c r="D101" s="18">
        <f>D86+D92+D99</f>
        <v>221732.5</v>
      </c>
      <c r="E101" s="18">
        <f>E86+E92+E99</f>
        <v>18504452.5</v>
      </c>
      <c r="F101" s="18">
        <f>F86+F92+F99</f>
        <v>3464037.8499999996</v>
      </c>
      <c r="G101" s="19">
        <f t="shared" si="6"/>
        <v>0.18947059573192609</v>
      </c>
      <c r="H101" s="18">
        <f>H86+H92+H99</f>
        <v>3421119.79</v>
      </c>
      <c r="I101" s="18">
        <f>I86+I92+I99</f>
        <v>0</v>
      </c>
      <c r="J101" s="18">
        <f>J86+J92+J99</f>
        <v>3421119.79</v>
      </c>
      <c r="K101" s="19">
        <f t="shared" ref="K101" si="15">J101/F101</f>
        <v>0.98761039519241989</v>
      </c>
      <c r="L101" s="18">
        <f>L86+L92+L99</f>
        <v>42918.06</v>
      </c>
      <c r="M101" s="18">
        <f>M86+M92+M99</f>
        <v>-15040414.65</v>
      </c>
    </row>
    <row r="105" spans="1:13" x14ac:dyDescent="0.2">
      <c r="C105" s="27"/>
      <c r="D105" s="27"/>
      <c r="E105" s="27"/>
      <c r="F105" s="27"/>
      <c r="G105" s="27"/>
      <c r="H105" s="27"/>
      <c r="I105" s="27"/>
      <c r="J105" s="27"/>
      <c r="K105" s="27"/>
      <c r="L105" s="27"/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1º trimes 26</vt:lpstr>
      <vt:lpstr>'Ejecución ingresos 1º trimes 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2025-04-01T08:06:07Z</cp:lastPrinted>
  <dcterms:created xsi:type="dcterms:W3CDTF">2016-04-20T09:31:50Z</dcterms:created>
  <dcterms:modified xsi:type="dcterms:W3CDTF">2026-04-24T10:29:27Z</dcterms:modified>
</cp:coreProperties>
</file>