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to 2021\PRESUPUESTO 2021 COMPLETO\Listados de trabajo\Pto gasto\"/>
    </mc:Choice>
  </mc:AlternateContent>
  <bookViews>
    <workbookView xWindow="0" yWindow="0" windowWidth="19200" windowHeight="6770"/>
  </bookViews>
  <sheets>
    <sheet name="0111" sheetId="1" r:id="rId1"/>
    <sheet name="3121" sheetId="2" r:id="rId2"/>
    <sheet name="9202" sheetId="3" r:id="rId3"/>
    <sheet name="9204" sheetId="4" r:id="rId4"/>
    <sheet name="9209" sheetId="5" r:id="rId5"/>
    <sheet name="9231" sheetId="6" r:id="rId6"/>
    <sheet name="9291" sheetId="7" r:id="rId7"/>
    <sheet name="9311" sheetId="8" r:id="rId8"/>
    <sheet name="9321" sheetId="9" r:id="rId9"/>
    <sheet name="9331" sheetId="10" r:id="rId10"/>
    <sheet name="9341" sheetId="11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4" l="1"/>
  <c r="E30" i="4"/>
  <c r="E24" i="11" l="1"/>
  <c r="F23" i="11"/>
  <c r="G23" i="11"/>
  <c r="E23" i="11"/>
  <c r="F14" i="11"/>
  <c r="F24" i="11" s="1"/>
  <c r="G14" i="11"/>
  <c r="G24" i="11" s="1"/>
  <c r="E14" i="11"/>
  <c r="E26" i="10"/>
  <c r="F25" i="10"/>
  <c r="G25" i="10"/>
  <c r="E25" i="10"/>
  <c r="F21" i="10"/>
  <c r="G21" i="10"/>
  <c r="E21" i="10"/>
  <c r="F10" i="10"/>
  <c r="F26" i="10" s="1"/>
  <c r="G10" i="10"/>
  <c r="G26" i="10" s="1"/>
  <c r="E10" i="10"/>
  <c r="E27" i="9"/>
  <c r="F26" i="9"/>
  <c r="G26" i="9"/>
  <c r="E26" i="9"/>
  <c r="F24" i="9"/>
  <c r="G24" i="9"/>
  <c r="E24" i="9"/>
  <c r="F17" i="9"/>
  <c r="F27" i="9" s="1"/>
  <c r="G17" i="9"/>
  <c r="G27" i="9" s="1"/>
  <c r="E17" i="9"/>
  <c r="G18" i="8"/>
  <c r="E18" i="8"/>
  <c r="F17" i="8"/>
  <c r="G17" i="8"/>
  <c r="E17" i="8"/>
  <c r="F9" i="8"/>
  <c r="F18" i="8" s="1"/>
  <c r="G9" i="8"/>
  <c r="E9" i="8"/>
  <c r="F5" i="7"/>
  <c r="G5" i="7"/>
  <c r="F4" i="7"/>
  <c r="G4" i="7"/>
  <c r="E4" i="7"/>
  <c r="E5" i="7" s="1"/>
  <c r="F25" i="6"/>
  <c r="G25" i="6"/>
  <c r="E25" i="6"/>
  <c r="F23" i="6"/>
  <c r="G23" i="6"/>
  <c r="E23" i="6"/>
  <c r="F13" i="6"/>
  <c r="F26" i="6" s="1"/>
  <c r="G13" i="6"/>
  <c r="G26" i="6" s="1"/>
  <c r="E13" i="6"/>
  <c r="E26" i="6" s="1"/>
  <c r="F21" i="5"/>
  <c r="G21" i="5"/>
  <c r="E21" i="5"/>
  <c r="F19" i="5"/>
  <c r="G19" i="5"/>
  <c r="E19" i="5"/>
  <c r="F17" i="5"/>
  <c r="G17" i="5"/>
  <c r="E17" i="5"/>
  <c r="F11" i="5"/>
  <c r="F22" i="5" s="1"/>
  <c r="G11" i="5"/>
  <c r="G22" i="5" s="1"/>
  <c r="E11" i="5"/>
  <c r="E22" i="5" s="1"/>
  <c r="F38" i="4"/>
  <c r="F37" i="4"/>
  <c r="G37" i="4"/>
  <c r="E37" i="4"/>
  <c r="G30" i="4"/>
  <c r="F14" i="4"/>
  <c r="G14" i="4"/>
  <c r="G38" i="4" s="1"/>
  <c r="E14" i="4"/>
  <c r="E38" i="4" s="1"/>
  <c r="F34" i="3" l="1"/>
  <c r="G34" i="3"/>
  <c r="E34" i="3"/>
  <c r="F31" i="3"/>
  <c r="G31" i="3"/>
  <c r="E31" i="3"/>
  <c r="F29" i="3"/>
  <c r="G29" i="3"/>
  <c r="E29" i="3"/>
  <c r="F19" i="3"/>
  <c r="F35" i="3" s="1"/>
  <c r="G19" i="3"/>
  <c r="G35" i="3" s="1"/>
  <c r="E19" i="3"/>
  <c r="E35" i="3" s="1"/>
  <c r="F24" i="2"/>
  <c r="F23" i="2"/>
  <c r="G23" i="2"/>
  <c r="E23" i="2"/>
  <c r="F21" i="2"/>
  <c r="G21" i="2"/>
  <c r="E21" i="2"/>
  <c r="F12" i="2"/>
  <c r="G12" i="2"/>
  <c r="G24" i="2" s="1"/>
  <c r="E12" i="2"/>
  <c r="E24" i="2" s="1"/>
  <c r="F8" i="1"/>
  <c r="F7" i="1"/>
  <c r="G7" i="1"/>
  <c r="E7" i="1"/>
  <c r="F5" i="1"/>
  <c r="G5" i="1"/>
  <c r="G8" i="1" s="1"/>
  <c r="E5" i="1"/>
  <c r="E8" i="1" s="1"/>
</calcChain>
</file>

<file path=xl/sharedStrings.xml><?xml version="1.0" encoding="utf-8"?>
<sst xmlns="http://schemas.openxmlformats.org/spreadsheetml/2006/main" count="854" uniqueCount="168">
  <si>
    <t>ÁREA</t>
  </si>
  <si>
    <t>PROGRAMA</t>
  </si>
  <si>
    <t>APLICACIÓN</t>
  </si>
  <si>
    <t>DESCRIPCIÓN</t>
  </si>
  <si>
    <t>04</t>
  </si>
  <si>
    <t>0111</t>
  </si>
  <si>
    <t>310</t>
  </si>
  <si>
    <t>Intereses.</t>
  </si>
  <si>
    <t>352</t>
  </si>
  <si>
    <t>Intereses de demora.</t>
  </si>
  <si>
    <t>913</t>
  </si>
  <si>
    <t>Amort de prést a l/p de entes de fuera del sector público.</t>
  </si>
  <si>
    <t>DIFERENCIA</t>
  </si>
  <si>
    <t>TOTAL PROGRAMA DEUDA PUBLICA</t>
  </si>
  <si>
    <t>CAPITULO IX. PASIVOS FINANCIEROS</t>
  </si>
  <si>
    <t>CAPITULO III. GASTOS FINANCIEROS</t>
  </si>
  <si>
    <t>3121</t>
  </si>
  <si>
    <t>12000</t>
  </si>
  <si>
    <t>Sueldos del Grupo A1.</t>
  </si>
  <si>
    <t>12001</t>
  </si>
  <si>
    <t>Sueldos del Grupo A2.</t>
  </si>
  <si>
    <t>12004</t>
  </si>
  <si>
    <t>Sueldos del Grupo C2.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</si>
  <si>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</si>
  <si>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</si>
  <si>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</si>
  <si>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</si>
  <si>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</si>
  <si>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</si>
  <si>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</si>
  <si>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</si>
  <si>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13000</t>
  </si>
  <si>
    <t>Retribuciones básicas.</t>
  </si>
  <si>
    <t>13002</t>
  </si>
  <si>
    <t>Otras remuneraciones.</t>
  </si>
  <si>
    <t>213</t>
  </si>
  <si>
    <t>Reparación de maquinaria, instalaciones técnicas y utillaje.</t>
  </si>
  <si>
    <t>22002</t>
  </si>
  <si>
    <t>Material informático no inventariable.</t>
  </si>
  <si>
    <t>22104</t>
  </si>
  <si>
    <t>Vestuario.</t>
  </si>
  <si>
    <t>22106</t>
  </si>
  <si>
    <t>Productos farmacéuticos y material sanitario.</t>
  </si>
  <si>
    <t>22199</t>
  </si>
  <si>
    <t>Otros suministros.</t>
  </si>
  <si>
    <t>225</t>
  </si>
  <si>
    <t>Tributos.</t>
  </si>
  <si>
    <t>22706</t>
  </si>
  <si>
    <t>Estudios y trabajos técnicos.</t>
  </si>
  <si>
    <t>22799</t>
  </si>
  <si>
    <t>Otros trabajos realizados por otras empresas y profes.</t>
  </si>
  <si>
    <t>623</t>
  </si>
  <si>
    <t>Maquinaria, instalaciones técnicas y utillaje.</t>
  </si>
  <si>
    <t>CAPITULO I. GASTOS DE PERSONAL</t>
  </si>
  <si>
    <t>CAPITULO II. GASTOS CORRIENTES EN BIENES Y SERVICIOS</t>
  </si>
  <si>
    <t>CAPITULO VI. INVERSIONES REALES</t>
  </si>
  <si>
    <t>TOTAL PROGRAMA PREVENCION Y SALUD LABORAL</t>
  </si>
  <si>
    <t>9202</t>
  </si>
  <si>
    <t>12003</t>
  </si>
  <si>
    <t>Sueldos del Grupo C1.</t>
  </si>
  <si>
    <t>143</t>
  </si>
  <si>
    <t>Otro personal.</t>
  </si>
  <si>
    <t>150</t>
  </si>
  <si>
    <t>Productividad.</t>
  </si>
  <si>
    <t>151</t>
  </si>
  <si>
    <t>Gratificaciones.</t>
  </si>
  <si>
    <t>16000</t>
  </si>
  <si>
    <t>Seguridad Social.</t>
  </si>
  <si>
    <t>16105</t>
  </si>
  <si>
    <t>Pensiones a cargo de la Entidad local.</t>
  </si>
  <si>
    <t>16200</t>
  </si>
  <si>
    <t>Formación y perfeccionamiento del personal.</t>
  </si>
  <si>
    <t>16204</t>
  </si>
  <si>
    <t>Acción social.</t>
  </si>
  <si>
    <t>16205</t>
  </si>
  <si>
    <t>Seguros.</t>
  </si>
  <si>
    <t>203</t>
  </si>
  <si>
    <t>Arrendamientos de maquinaria, instalaciones y utillaje.</t>
  </si>
  <si>
    <t>22602</t>
  </si>
  <si>
    <t>Publicidad y propaganda.</t>
  </si>
  <si>
    <t>22607</t>
  </si>
  <si>
    <t>Oposiciones y pruebas selectivas</t>
  </si>
  <si>
    <t>22699</t>
  </si>
  <si>
    <t>Otros gastos diversos</t>
  </si>
  <si>
    <t>23020</t>
  </si>
  <si>
    <t>Dietas del personal no directivo</t>
  </si>
  <si>
    <t>23120</t>
  </si>
  <si>
    <t>Locomoción del personal no directivo.</t>
  </si>
  <si>
    <t>233</t>
  </si>
  <si>
    <t>Otras indemnizaciones.</t>
  </si>
  <si>
    <t>641</t>
  </si>
  <si>
    <t>Gastos en aplicaciones informáticas.</t>
  </si>
  <si>
    <t>83001</t>
  </si>
  <si>
    <t>Anticipos al personal</t>
  </si>
  <si>
    <t>83101</t>
  </si>
  <si>
    <t>Prestamos al personal</t>
  </si>
  <si>
    <t>CAPITULO VIII. ACTIVOS FINANCIEROS</t>
  </si>
  <si>
    <t>9204</t>
  </si>
  <si>
    <t>206</t>
  </si>
  <si>
    <t>Arrendamientos de equipos para procesos de información.</t>
  </si>
  <si>
    <t>216</t>
  </si>
  <si>
    <t>Equipos para procesos de información.</t>
  </si>
  <si>
    <t>22100</t>
  </si>
  <si>
    <t>Energía eléctrica.</t>
  </si>
  <si>
    <t>22103</t>
  </si>
  <si>
    <t>Combustibles y carburantes.</t>
  </si>
  <si>
    <t>22110</t>
  </si>
  <si>
    <t>Productos de limpieza y aseo.</t>
  </si>
  <si>
    <t>22200</t>
  </si>
  <si>
    <t>Servicios de Telecomunicaciones.</t>
  </si>
  <si>
    <t>22700</t>
  </si>
  <si>
    <t>Limpieza y aseo.</t>
  </si>
  <si>
    <t>22701</t>
  </si>
  <si>
    <t>Seguridad.</t>
  </si>
  <si>
    <t>625</t>
  </si>
  <si>
    <t>Mobiliario.</t>
  </si>
  <si>
    <t>626</t>
  </si>
  <si>
    <t>633</t>
  </si>
  <si>
    <t>636</t>
  </si>
  <si>
    <t>TOTAL PROGRAMA TECNOLOGIAS DE LA INFORMACION Y COMUNICACIÓN</t>
  </si>
  <si>
    <t>9209</t>
  </si>
  <si>
    <t>23010</t>
  </si>
  <si>
    <t>Del personal directivo.</t>
  </si>
  <si>
    <t>481</t>
  </si>
  <si>
    <t>Premios, becas, etc.</t>
  </si>
  <si>
    <t>CAPITULO IV. TRANSFERENCIAS CORRIENTES</t>
  </si>
  <si>
    <t>TOTAL PROGRAMA DIRECCION DEL AREA DE PLANIFICACIÓN Y RECURSOS</t>
  </si>
  <si>
    <t>9231</t>
  </si>
  <si>
    <t>22000</t>
  </si>
  <si>
    <t>Ordinario no inventariable.</t>
  </si>
  <si>
    <t>22705</t>
  </si>
  <si>
    <t>Procesos electorales.</t>
  </si>
  <si>
    <t>466</t>
  </si>
  <si>
    <t>A otras Entidades que agrupen municipios.</t>
  </si>
  <si>
    <t>TOTAL PROGRAMA INFORMACIÓN, REGISTRO Y GESTIÓN DEL PADRÓN</t>
  </si>
  <si>
    <t>9291</t>
  </si>
  <si>
    <t>500</t>
  </si>
  <si>
    <t>Fondo de Contingencia</t>
  </si>
  <si>
    <t>CAPITULO V. FONDOS DE CONTINGENCIA Y OTROS IMPREVISTOS</t>
  </si>
  <si>
    <t>TOTAL PROGRAMA IMPREVISTOS Y CONTINGENCIAS DE EJECUCION</t>
  </si>
  <si>
    <t>9311</t>
  </si>
  <si>
    <t>9321</t>
  </si>
  <si>
    <t>13001</t>
  </si>
  <si>
    <t>Horas extraordinarias</t>
  </si>
  <si>
    <t>131</t>
  </si>
  <si>
    <t>Laboral temporal.</t>
  </si>
  <si>
    <t>16104</t>
  </si>
  <si>
    <t>Indemnización al personal lab. por jubilaciones anticipadas.</t>
  </si>
  <si>
    <t>22604</t>
  </si>
  <si>
    <t>Jurídicos, contenciosos.</t>
  </si>
  <si>
    <t>TOTAL PROGRAMA GESTIÓN DE INGRESOS E INSPECCIÓN</t>
  </si>
  <si>
    <t>9331</t>
  </si>
  <si>
    <t>224</t>
  </si>
  <si>
    <t>Primas de seguros.</t>
  </si>
  <si>
    <t>83000</t>
  </si>
  <si>
    <t>Anuncios por cuenta de particulares</t>
  </si>
  <si>
    <t>83002</t>
  </si>
  <si>
    <t>Daños en bienes asegurados</t>
  </si>
  <si>
    <t>83100</t>
  </si>
  <si>
    <t>Obras por cuenta de particulares</t>
  </si>
  <si>
    <t>CAPITULO VIII. ACTIVOS FNANCIEROS</t>
  </si>
  <si>
    <t>TOTAL PROGRAMA GESTION DEL PATRIMONIO</t>
  </si>
  <si>
    <t>9341</t>
  </si>
  <si>
    <t>TOTAL PROGRAMA  TESORERIA Y RECAUDACIÓN</t>
  </si>
  <si>
    <t>Dietas personal no directivo</t>
  </si>
  <si>
    <t>Locomoción personal no directivo</t>
  </si>
  <si>
    <t>TOTAL PROGRAMA GESTIÓN DE RECURSOS HUMANOS</t>
  </si>
  <si>
    <t>TOTAL PROGRAMA PLANIFICACIÓN ECONOMICO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</si>
</sst>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0500000000000007"/>
      <color indexed="8"/>
      <name val="Arial"/>
      <family val="2"/>
    </font>
    <font>
      <b/>
      <sz val="8.050000000000000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" fontId="0" fillId="0" borderId="0" xfId="0" applyNumberFormat="1" applyFill="1" applyBorder="1" applyAlignment="1" applyProtection="1"/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1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4" fontId="3" fillId="0" borderId="0" xfId="0" applyNumberFormat="1" applyFont="1" applyAlignment="1">
      <alignment horizontal="right" vertical="center"/>
    </xf>
    <xf numFmtId="0" fontId="1" fillId="0" borderId="0" xfId="0" applyNumberFormat="1" applyFont="1" applyFill="1" applyBorder="1" applyAlignment="1" applyProtection="1"/>
    <xf numFmtId="4" fontId="1" fillId="0" borderId="0" xfId="0" applyNumberFormat="1" applyFont="1" applyFill="1" applyBorder="1" applyAlignment="1" applyProtection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tabSelected="1" workbookViewId="0">
      <selection activeCell="D13" sqref="D13"/>
    </sheetView>
  </sheetViews>
  <sheetFormatPr baseColWidth="10" defaultRowHeight="14.5" x14ac:dyDescent="0.35"/>
  <cols>
    <col min="1" max="1" width="5.26953125" bestFit="1" customWidth="1"/>
    <col min="4" max="4" width="36.81640625" bestFit="1" customWidth="1"/>
    <col min="5" max="5" width="12.45312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12</v>
      </c>
    </row>
    <row r="3" spans="1:7" x14ac:dyDescent="0.35">
      <c r="A3" s="2" t="s">
        <v>4</v>
      </c>
      <c r="B3" s="2" t="s">
        <v>5</v>
      </c>
      <c r="C3" s="2" t="s">
        <v>6</v>
      </c>
      <c r="D3" s="2" t="s">
        <v>7</v>
      </c>
      <c r="E3" s="3">
        <v>1000000</v>
      </c>
      <c r="F3" s="3">
        <v>1000000</v>
      </c>
      <c r="G3" s="1"/>
    </row>
    <row r="4" spans="1:7" x14ac:dyDescent="0.35">
      <c r="A4" s="2" t="s">
        <v>4</v>
      </c>
      <c r="B4" s="2" t="s">
        <v>5</v>
      </c>
      <c r="C4" s="2" t="s">
        <v>8</v>
      </c>
      <c r="D4" s="2" t="s">
        <v>9</v>
      </c>
      <c r="E4" s="3">
        <v>5000</v>
      </c>
      <c r="F4" s="1"/>
      <c r="G4" s="3">
        <v>5000</v>
      </c>
    </row>
    <row r="5" spans="1:7" x14ac:dyDescent="0.35">
      <c r="A5" s="10" t="s">
        <v>15</v>
      </c>
      <c r="B5" s="10"/>
      <c r="C5" s="10"/>
      <c r="D5" s="10"/>
      <c r="E5" s="6">
        <f>SUM(E3:E4)</f>
        <v>1005000</v>
      </c>
      <c r="F5" s="6">
        <f t="shared" ref="F5:G5" si="0">SUM(F3:F4)</f>
        <v>1000000</v>
      </c>
      <c r="G5" s="6">
        <f t="shared" si="0"/>
        <v>5000</v>
      </c>
    </row>
    <row r="6" spans="1:7" x14ac:dyDescent="0.35">
      <c r="A6" s="2" t="s">
        <v>4</v>
      </c>
      <c r="B6" s="2" t="s">
        <v>5</v>
      </c>
      <c r="C6" s="2" t="s">
        <v>10</v>
      </c>
      <c r="D6" s="2" t="s">
        <v>11</v>
      </c>
      <c r="E6" s="3">
        <v>11250000</v>
      </c>
      <c r="F6" s="3">
        <v>10800000</v>
      </c>
      <c r="G6" s="3">
        <v>450000</v>
      </c>
    </row>
    <row r="7" spans="1:7" x14ac:dyDescent="0.35">
      <c r="A7" s="10" t="s">
        <v>14</v>
      </c>
      <c r="B7" s="10"/>
      <c r="C7" s="10"/>
      <c r="D7" s="10"/>
      <c r="E7" s="6">
        <f>SUM(E6)</f>
        <v>11250000</v>
      </c>
      <c r="F7" s="6">
        <f t="shared" ref="F7:G7" si="1">SUM(F6)</f>
        <v>10800000</v>
      </c>
      <c r="G7" s="6">
        <f t="shared" si="1"/>
        <v>450000</v>
      </c>
    </row>
    <row r="8" spans="1:7" x14ac:dyDescent="0.35">
      <c r="A8" s="11" t="s">
        <v>13</v>
      </c>
      <c r="B8" s="11"/>
      <c r="C8" s="11"/>
      <c r="D8" s="11"/>
      <c r="E8" s="6">
        <f>E5+E7</f>
        <v>12255000</v>
      </c>
      <c r="F8" s="6">
        <f t="shared" ref="F8:G8" si="2">F5+F7</f>
        <v>11800000</v>
      </c>
      <c r="G8" s="6">
        <f t="shared" si="2"/>
        <v>455000</v>
      </c>
    </row>
  </sheetData>
  <mergeCells count="3">
    <mergeCell ref="A7:D7"/>
    <mergeCell ref="A5:D5"/>
    <mergeCell ref="A8:D8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D6" numberStoredAsText="1"/>
    <ignoredError sqref="E5:F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A10" sqref="A10:D10"/>
    </sheetView>
  </sheetViews>
  <sheetFormatPr baseColWidth="10" defaultRowHeight="14.5" x14ac:dyDescent="0.35"/>
  <cols>
    <col min="1" max="1" width="5.26953125" bestFit="1" customWidth="1"/>
    <col min="4" max="4" width="38.45312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12</v>
      </c>
    </row>
    <row r="3" spans="1:7" x14ac:dyDescent="0.35">
      <c r="A3" s="2" t="s">
        <v>4</v>
      </c>
      <c r="B3" s="2" t="s">
        <v>151</v>
      </c>
      <c r="C3" s="2" t="s">
        <v>17</v>
      </c>
      <c r="D3" s="2" t="s">
        <v>18</v>
      </c>
      <c r="E3" s="3">
        <v>64286</v>
      </c>
      <c r="F3" s="3">
        <v>55748</v>
      </c>
      <c r="G3" s="3">
        <v>8538</v>
      </c>
    </row>
    <row r="4" spans="1:7" x14ac:dyDescent="0.35">
      <c r="A4" s="2" t="s">
        <v>4</v>
      </c>
      <c r="B4" s="2" t="s">
        <v>151</v>
      </c>
      <c r="C4" s="2" t="s">
        <v>19</v>
      </c>
      <c r="D4" s="2" t="s">
        <v>20</v>
      </c>
      <c r="E4" s="3">
        <v>14132</v>
      </c>
      <c r="F4" s="3">
        <v>14006</v>
      </c>
      <c r="G4" s="3">
        <v>126</v>
      </c>
    </row>
    <row r="5" spans="1:7" x14ac:dyDescent="0.35">
      <c r="A5" s="2" t="s">
        <v>4</v>
      </c>
      <c r="B5" s="2" t="s">
        <v>151</v>
      </c>
      <c r="C5" s="2" t="s">
        <v>58</v>
      </c>
      <c r="D5" s="2" t="s">
        <v>59</v>
      </c>
      <c r="E5" s="3">
        <v>43296</v>
      </c>
      <c r="F5" s="3">
        <v>42909</v>
      </c>
      <c r="G5" s="3">
        <v>387</v>
      </c>
    </row>
    <row r="6" spans="1:7" x14ac:dyDescent="0.35">
      <c r="A6" s="2" t="s">
        <v>4</v>
      </c>
      <c r="B6" s="2" t="s">
        <v>151</v>
      </c>
      <c r="C6" s="2" t="s">
        <v>23</v>
      </c>
      <c r="D6" s="2" t="s">
        <v>24</v>
      </c>
      <c r="E6" s="3">
        <v>24859</v>
      </c>
      <c r="F6" s="3">
        <v>23731</v>
      </c>
      <c r="G6" s="3">
        <v>1128</v>
      </c>
    </row>
    <row r="7" spans="1:7" x14ac:dyDescent="0.35">
      <c r="A7" s="2" t="s">
        <v>4</v>
      </c>
      <c r="B7" s="2" t="s">
        <v>151</v>
      </c>
      <c r="C7" s="2" t="s">
        <v>25</v>
      </c>
      <c r="D7" s="2" t="s">
        <v>26</v>
      </c>
      <c r="E7" s="3">
        <v>71032</v>
      </c>
      <c r="F7" s="3">
        <v>65971</v>
      </c>
      <c r="G7" s="3">
        <v>5061</v>
      </c>
    </row>
    <row r="8" spans="1:7" x14ac:dyDescent="0.35">
      <c r="A8" s="2" t="s">
        <v>4</v>
      </c>
      <c r="B8" s="2" t="s">
        <v>151</v>
      </c>
      <c r="C8" s="2" t="s">
        <v>27</v>
      </c>
      <c r="D8" s="2" t="s">
        <v>28</v>
      </c>
      <c r="E8" s="3">
        <v>168187</v>
      </c>
      <c r="F8" s="3">
        <v>154233</v>
      </c>
      <c r="G8" s="3">
        <v>13954</v>
      </c>
    </row>
    <row r="9" spans="1:7" x14ac:dyDescent="0.35">
      <c r="A9" s="2" t="s">
        <v>4</v>
      </c>
      <c r="B9" s="2" t="s">
        <v>151</v>
      </c>
      <c r="C9" s="2" t="s">
        <v>29</v>
      </c>
      <c r="D9" s="2" t="s">
        <v>30</v>
      </c>
      <c r="E9" s="3">
        <v>12034</v>
      </c>
      <c r="F9" s="3">
        <v>11529</v>
      </c>
      <c r="G9" s="3">
        <v>505</v>
      </c>
    </row>
    <row r="10" spans="1:7" x14ac:dyDescent="0.35">
      <c r="A10" s="10" t="s">
        <v>53</v>
      </c>
      <c r="B10" s="10"/>
      <c r="C10" s="10"/>
      <c r="D10" s="10"/>
      <c r="E10" s="6">
        <f>SUM(E3:E9)</f>
        <v>397826</v>
      </c>
      <c r="F10" s="6">
        <f t="shared" ref="F10:G10" si="0">SUM(F3:F9)</f>
        <v>368127</v>
      </c>
      <c r="G10" s="6">
        <f t="shared" si="0"/>
        <v>29699</v>
      </c>
    </row>
    <row r="11" spans="1:7" x14ac:dyDescent="0.35">
      <c r="A11" s="2" t="s">
        <v>4</v>
      </c>
      <c r="B11" s="2" t="s">
        <v>151</v>
      </c>
      <c r="C11" s="2" t="s">
        <v>76</v>
      </c>
      <c r="D11" s="2" t="s">
        <v>77</v>
      </c>
      <c r="E11" s="3">
        <v>1600</v>
      </c>
      <c r="F11" s="3">
        <v>1600</v>
      </c>
      <c r="G11" s="1"/>
    </row>
    <row r="12" spans="1:7" x14ac:dyDescent="0.35">
      <c r="A12" s="2" t="s">
        <v>4</v>
      </c>
      <c r="B12" s="2" t="s">
        <v>151</v>
      </c>
      <c r="C12" s="2" t="s">
        <v>35</v>
      </c>
      <c r="D12" s="2" t="s">
        <v>36</v>
      </c>
      <c r="E12" s="3">
        <v>8000</v>
      </c>
      <c r="F12" s="3">
        <v>8000</v>
      </c>
      <c r="G12" s="1"/>
    </row>
    <row r="13" spans="1:7" x14ac:dyDescent="0.35">
      <c r="A13" s="2" t="s">
        <v>4</v>
      </c>
      <c r="B13" s="2" t="s">
        <v>151</v>
      </c>
      <c r="C13" s="2" t="s">
        <v>152</v>
      </c>
      <c r="D13" s="2" t="s">
        <v>153</v>
      </c>
      <c r="E13" s="3">
        <v>781304</v>
      </c>
      <c r="F13" s="3">
        <v>487000</v>
      </c>
      <c r="G13" s="3">
        <v>294304</v>
      </c>
    </row>
    <row r="14" spans="1:7" x14ac:dyDescent="0.35">
      <c r="A14" s="2" t="s">
        <v>4</v>
      </c>
      <c r="B14" s="2" t="s">
        <v>151</v>
      </c>
      <c r="C14" s="2" t="s">
        <v>45</v>
      </c>
      <c r="D14" s="2" t="s">
        <v>46</v>
      </c>
      <c r="E14" s="3">
        <v>5500</v>
      </c>
      <c r="F14" s="3">
        <v>3500</v>
      </c>
      <c r="G14" s="3">
        <v>2000</v>
      </c>
    </row>
    <row r="15" spans="1:7" x14ac:dyDescent="0.35">
      <c r="A15" s="2" t="s">
        <v>4</v>
      </c>
      <c r="B15" s="2" t="s">
        <v>151</v>
      </c>
      <c r="C15" s="2" t="s">
        <v>78</v>
      </c>
      <c r="D15" s="2" t="s">
        <v>79</v>
      </c>
      <c r="E15" s="3">
        <v>1500</v>
      </c>
      <c r="F15" s="3">
        <v>1500</v>
      </c>
      <c r="G15" s="1"/>
    </row>
    <row r="16" spans="1:7" x14ac:dyDescent="0.35">
      <c r="A16" s="2" t="s">
        <v>4</v>
      </c>
      <c r="B16" s="2" t="s">
        <v>151</v>
      </c>
      <c r="C16" s="2" t="s">
        <v>148</v>
      </c>
      <c r="D16" s="2" t="s">
        <v>149</v>
      </c>
      <c r="E16" s="3">
        <v>10000</v>
      </c>
      <c r="F16" s="3">
        <v>7000</v>
      </c>
      <c r="G16" s="3">
        <v>3000</v>
      </c>
    </row>
    <row r="17" spans="1:7" x14ac:dyDescent="0.35">
      <c r="A17" s="2" t="s">
        <v>4</v>
      </c>
      <c r="B17" s="2" t="s">
        <v>151</v>
      </c>
      <c r="C17" s="2" t="s">
        <v>82</v>
      </c>
      <c r="D17" s="2" t="s">
        <v>83</v>
      </c>
      <c r="E17" s="3">
        <v>50000</v>
      </c>
      <c r="F17" s="3">
        <v>28500</v>
      </c>
      <c r="G17" s="3">
        <v>21500</v>
      </c>
    </row>
    <row r="18" spans="1:7" x14ac:dyDescent="0.35">
      <c r="A18" s="2" t="s">
        <v>4</v>
      </c>
      <c r="B18" s="2" t="s">
        <v>151</v>
      </c>
      <c r="C18" s="2" t="s">
        <v>47</v>
      </c>
      <c r="D18" s="2" t="s">
        <v>48</v>
      </c>
      <c r="E18" s="3">
        <v>9000</v>
      </c>
      <c r="F18" s="3">
        <v>4000</v>
      </c>
      <c r="G18" s="3">
        <v>5000</v>
      </c>
    </row>
    <row r="19" spans="1:7" x14ac:dyDescent="0.35">
      <c r="A19" s="2" t="s">
        <v>4</v>
      </c>
      <c r="B19" s="2" t="s">
        <v>151</v>
      </c>
      <c r="C19" s="2" t="s">
        <v>84</v>
      </c>
      <c r="D19" s="2" t="s">
        <v>85</v>
      </c>
      <c r="E19" s="3">
        <v>200</v>
      </c>
      <c r="F19" s="3">
        <v>200</v>
      </c>
      <c r="G19" s="1"/>
    </row>
    <row r="20" spans="1:7" x14ac:dyDescent="0.35">
      <c r="A20" s="2" t="s">
        <v>4</v>
      </c>
      <c r="B20" s="2" t="s">
        <v>151</v>
      </c>
      <c r="C20" s="2" t="s">
        <v>86</v>
      </c>
      <c r="D20" s="2" t="s">
        <v>87</v>
      </c>
      <c r="E20" s="3">
        <v>200</v>
      </c>
      <c r="F20" s="3">
        <v>200</v>
      </c>
      <c r="G20" s="1"/>
    </row>
    <row r="21" spans="1:7" x14ac:dyDescent="0.35">
      <c r="A21" s="10" t="s">
        <v>54</v>
      </c>
      <c r="B21" s="10"/>
      <c r="C21" s="10"/>
      <c r="D21" s="10"/>
      <c r="E21" s="6">
        <f>SUM(E11:E20)</f>
        <v>867304</v>
      </c>
      <c r="F21" s="6">
        <f t="shared" ref="F21:G21" si="1">SUM(F11:F20)</f>
        <v>541500</v>
      </c>
      <c r="G21" s="6">
        <f t="shared" si="1"/>
        <v>325804</v>
      </c>
    </row>
    <row r="22" spans="1:7" x14ac:dyDescent="0.35">
      <c r="A22" s="2" t="s">
        <v>4</v>
      </c>
      <c r="B22" s="2" t="s">
        <v>151</v>
      </c>
      <c r="C22" s="2" t="s">
        <v>154</v>
      </c>
      <c r="D22" s="2" t="s">
        <v>155</v>
      </c>
      <c r="E22" s="3">
        <v>6000</v>
      </c>
      <c r="F22" s="3">
        <v>6000</v>
      </c>
      <c r="G22" s="1"/>
    </row>
    <row r="23" spans="1:7" x14ac:dyDescent="0.35">
      <c r="A23" s="2" t="s">
        <v>4</v>
      </c>
      <c r="B23" s="2" t="s">
        <v>151</v>
      </c>
      <c r="C23" s="2" t="s">
        <v>156</v>
      </c>
      <c r="D23" s="2" t="s">
        <v>157</v>
      </c>
      <c r="E23" s="3">
        <v>35000</v>
      </c>
      <c r="F23" s="3">
        <v>35000</v>
      </c>
      <c r="G23" s="1"/>
    </row>
    <row r="24" spans="1:7" x14ac:dyDescent="0.35">
      <c r="A24" s="2" t="s">
        <v>4</v>
      </c>
      <c r="B24" s="2" t="s">
        <v>151</v>
      </c>
      <c r="C24" s="2" t="s">
        <v>158</v>
      </c>
      <c r="D24" s="2" t="s">
        <v>159</v>
      </c>
      <c r="E24" s="3">
        <v>20000</v>
      </c>
      <c r="F24" s="3">
        <v>20000</v>
      </c>
      <c r="G24" s="1"/>
    </row>
    <row r="25" spans="1:7" x14ac:dyDescent="0.35">
      <c r="A25" s="10" t="s">
        <v>160</v>
      </c>
      <c r="B25" s="10"/>
      <c r="C25" s="10"/>
      <c r="D25" s="10"/>
      <c r="E25" s="6">
        <f>SUM(E22:E24)</f>
        <v>61000</v>
      </c>
      <c r="F25" s="6">
        <f t="shared" ref="F25:G25" si="2">SUM(F22:F24)</f>
        <v>61000</v>
      </c>
      <c r="G25" s="6">
        <f t="shared" si="2"/>
        <v>0</v>
      </c>
    </row>
    <row r="26" spans="1:7" x14ac:dyDescent="0.35">
      <c r="A26" s="11" t="s">
        <v>161</v>
      </c>
      <c r="B26" s="11"/>
      <c r="C26" s="11"/>
      <c r="D26" s="11"/>
      <c r="E26" s="6">
        <f>E10+E21+E25</f>
        <v>1326130</v>
      </c>
      <c r="F26" s="6">
        <f t="shared" ref="F26:G26" si="3">F10+F21+F25</f>
        <v>970627</v>
      </c>
      <c r="G26" s="6">
        <f t="shared" si="3"/>
        <v>355503</v>
      </c>
    </row>
  </sheetData>
  <mergeCells count="4">
    <mergeCell ref="A10:D10"/>
    <mergeCell ref="A21:D21"/>
    <mergeCell ref="A25:D25"/>
    <mergeCell ref="A26:D26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D26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E14" sqref="E14:F14"/>
    </sheetView>
  </sheetViews>
  <sheetFormatPr baseColWidth="10" defaultRowHeight="14.5" x14ac:dyDescent="0.35"/>
  <cols>
    <col min="1" max="1" width="5.26953125" bestFit="1" customWidth="1"/>
    <col min="4" max="4" width="38.453125" bestFit="1" customWidth="1"/>
    <col min="5" max="5" width="11.45312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12</v>
      </c>
    </row>
    <row r="3" spans="1:7" x14ac:dyDescent="0.35">
      <c r="A3" s="2" t="s">
        <v>4</v>
      </c>
      <c r="B3" s="2" t="s">
        <v>162</v>
      </c>
      <c r="C3" s="2" t="s">
        <v>17</v>
      </c>
      <c r="D3" s="2" t="s">
        <v>18</v>
      </c>
      <c r="E3" s="3">
        <v>66289</v>
      </c>
      <c r="F3" s="3">
        <v>79641</v>
      </c>
      <c r="G3" s="3">
        <v>-13352</v>
      </c>
    </row>
    <row r="4" spans="1:7" x14ac:dyDescent="0.35">
      <c r="A4" s="2" t="s">
        <v>4</v>
      </c>
      <c r="B4" s="2" t="s">
        <v>162</v>
      </c>
      <c r="C4" s="2" t="s">
        <v>19</v>
      </c>
      <c r="D4" s="2" t="s">
        <v>20</v>
      </c>
      <c r="E4" s="3">
        <v>28265</v>
      </c>
      <c r="F4" s="3">
        <v>28013</v>
      </c>
      <c r="G4" s="3">
        <v>252</v>
      </c>
    </row>
    <row r="5" spans="1:7" x14ac:dyDescent="0.35">
      <c r="A5" s="2" t="s">
        <v>4</v>
      </c>
      <c r="B5" s="2" t="s">
        <v>162</v>
      </c>
      <c r="C5" s="2" t="s">
        <v>58</v>
      </c>
      <c r="D5" s="2" t="s">
        <v>59</v>
      </c>
      <c r="E5" s="3">
        <v>227302</v>
      </c>
      <c r="F5" s="3">
        <v>225272</v>
      </c>
      <c r="G5" s="3">
        <v>2030</v>
      </c>
    </row>
    <row r="6" spans="1:7" x14ac:dyDescent="0.35">
      <c r="A6" s="2" t="s">
        <v>4</v>
      </c>
      <c r="B6" s="2" t="s">
        <v>162</v>
      </c>
      <c r="C6" s="2" t="s">
        <v>21</v>
      </c>
      <c r="D6" s="2" t="s">
        <v>22</v>
      </c>
      <c r="E6" s="3">
        <v>64222</v>
      </c>
      <c r="F6" s="3">
        <v>63648</v>
      </c>
      <c r="G6" s="3">
        <v>574</v>
      </c>
    </row>
    <row r="7" spans="1:7" x14ac:dyDescent="0.35">
      <c r="A7" s="2" t="s">
        <v>4</v>
      </c>
      <c r="B7" s="2" t="s">
        <v>162</v>
      </c>
      <c r="C7" s="2" t="s">
        <v>23</v>
      </c>
      <c r="D7" s="2" t="s">
        <v>24</v>
      </c>
      <c r="E7" s="3">
        <v>108050</v>
      </c>
      <c r="F7" s="3">
        <v>110499</v>
      </c>
      <c r="G7" s="3">
        <v>-2449</v>
      </c>
    </row>
    <row r="8" spans="1:7" x14ac:dyDescent="0.35">
      <c r="A8" s="2" t="s">
        <v>4</v>
      </c>
      <c r="B8" s="2" t="s">
        <v>162</v>
      </c>
      <c r="C8" s="2" t="s">
        <v>25</v>
      </c>
      <c r="D8" s="2" t="s">
        <v>26</v>
      </c>
      <c r="E8" s="3">
        <v>235896</v>
      </c>
      <c r="F8" s="3">
        <v>240413</v>
      </c>
      <c r="G8" s="3">
        <v>-4517</v>
      </c>
    </row>
    <row r="9" spans="1:7" x14ac:dyDescent="0.35">
      <c r="A9" s="2" t="s">
        <v>4</v>
      </c>
      <c r="B9" s="2" t="s">
        <v>162</v>
      </c>
      <c r="C9" s="2" t="s">
        <v>27</v>
      </c>
      <c r="D9" s="2" t="s">
        <v>28</v>
      </c>
      <c r="E9" s="3">
        <v>551002</v>
      </c>
      <c r="F9" s="3">
        <v>564306</v>
      </c>
      <c r="G9" s="3">
        <v>-13304</v>
      </c>
    </row>
    <row r="10" spans="1:7" x14ac:dyDescent="0.35">
      <c r="A10" s="2" t="s">
        <v>4</v>
      </c>
      <c r="B10" s="2" t="s">
        <v>162</v>
      </c>
      <c r="C10" s="2" t="s">
        <v>29</v>
      </c>
      <c r="D10" s="2" t="s">
        <v>30</v>
      </c>
      <c r="E10" s="3">
        <v>55789</v>
      </c>
      <c r="F10" s="3">
        <v>60957</v>
      </c>
      <c r="G10" s="3">
        <v>-5168</v>
      </c>
    </row>
    <row r="11" spans="1:7" x14ac:dyDescent="0.35">
      <c r="A11" s="2" t="s">
        <v>4</v>
      </c>
      <c r="B11" s="2" t="s">
        <v>162</v>
      </c>
      <c r="C11" s="2" t="s">
        <v>31</v>
      </c>
      <c r="D11" s="2" t="s">
        <v>32</v>
      </c>
      <c r="E11" s="3">
        <v>138247</v>
      </c>
      <c r="F11" s="3">
        <v>103652</v>
      </c>
      <c r="G11" s="3">
        <v>34595</v>
      </c>
    </row>
    <row r="12" spans="1:7" x14ac:dyDescent="0.35">
      <c r="A12" s="2" t="s">
        <v>4</v>
      </c>
      <c r="B12" s="2" t="s">
        <v>162</v>
      </c>
      <c r="C12" s="2" t="s">
        <v>33</v>
      </c>
      <c r="D12" s="2" t="s">
        <v>34</v>
      </c>
      <c r="E12" s="3">
        <v>125518</v>
      </c>
      <c r="F12" s="3">
        <v>86820</v>
      </c>
      <c r="G12" s="3">
        <v>38698</v>
      </c>
    </row>
    <row r="13" spans="1:7" x14ac:dyDescent="0.35">
      <c r="A13" s="2" t="s">
        <v>4</v>
      </c>
      <c r="B13" s="2" t="s">
        <v>162</v>
      </c>
      <c r="C13" s="2" t="s">
        <v>64</v>
      </c>
      <c r="D13" s="2" t="s">
        <v>65</v>
      </c>
      <c r="E13" s="1"/>
      <c r="F13" s="1"/>
      <c r="G13" s="1"/>
    </row>
    <row r="14" spans="1:7" x14ac:dyDescent="0.35">
      <c r="A14" s="10" t="s">
        <v>53</v>
      </c>
      <c r="B14" s="10"/>
      <c r="C14" s="10"/>
      <c r="D14" s="10"/>
      <c r="E14" s="6">
        <f>SUM(E3:E13)</f>
        <v>1600580</v>
      </c>
      <c r="F14" s="6">
        <f t="shared" ref="F14:G14" si="0">SUM(F3:F13)</f>
        <v>1563221</v>
      </c>
      <c r="G14" s="6">
        <f t="shared" si="0"/>
        <v>37359</v>
      </c>
    </row>
    <row r="15" spans="1:7" x14ac:dyDescent="0.35">
      <c r="A15" s="2" t="s">
        <v>4</v>
      </c>
      <c r="B15" s="2" t="s">
        <v>162</v>
      </c>
      <c r="C15" s="2" t="s">
        <v>35</v>
      </c>
      <c r="D15" s="2" t="s">
        <v>36</v>
      </c>
      <c r="E15" s="3">
        <v>5700</v>
      </c>
      <c r="F15" s="3">
        <v>5700</v>
      </c>
      <c r="G15" s="1"/>
    </row>
    <row r="16" spans="1:7" x14ac:dyDescent="0.35">
      <c r="A16" s="2" t="s">
        <v>4</v>
      </c>
      <c r="B16" s="2" t="s">
        <v>162</v>
      </c>
      <c r="C16" s="2" t="s">
        <v>128</v>
      </c>
      <c r="D16" s="2" t="s">
        <v>129</v>
      </c>
      <c r="E16" s="3">
        <v>1200</v>
      </c>
      <c r="F16" s="3">
        <v>1200</v>
      </c>
      <c r="G16" s="1"/>
    </row>
    <row r="17" spans="1:7" x14ac:dyDescent="0.35">
      <c r="A17" s="2" t="s">
        <v>4</v>
      </c>
      <c r="B17" s="2" t="s">
        <v>162</v>
      </c>
      <c r="C17" s="2" t="s">
        <v>78</v>
      </c>
      <c r="D17" s="2" t="s">
        <v>79</v>
      </c>
      <c r="E17" s="3">
        <v>3100</v>
      </c>
      <c r="F17" s="3">
        <v>3100</v>
      </c>
      <c r="G17" s="1"/>
    </row>
    <row r="18" spans="1:7" x14ac:dyDescent="0.35">
      <c r="A18" s="2" t="s">
        <v>4</v>
      </c>
      <c r="B18" s="2" t="s">
        <v>162</v>
      </c>
      <c r="C18" s="2" t="s">
        <v>148</v>
      </c>
      <c r="D18" s="2" t="s">
        <v>149</v>
      </c>
      <c r="E18" s="1"/>
      <c r="F18" s="1"/>
      <c r="G18" s="1"/>
    </row>
    <row r="19" spans="1:7" x14ac:dyDescent="0.35">
      <c r="A19" s="2" t="s">
        <v>4</v>
      </c>
      <c r="B19" s="2" t="s">
        <v>162</v>
      </c>
      <c r="C19" s="2" t="s">
        <v>82</v>
      </c>
      <c r="D19" s="2" t="s">
        <v>83</v>
      </c>
      <c r="E19" s="3">
        <v>61200</v>
      </c>
      <c r="F19" s="3">
        <v>61200</v>
      </c>
      <c r="G19" s="1"/>
    </row>
    <row r="20" spans="1:7" x14ac:dyDescent="0.35">
      <c r="A20" s="2" t="s">
        <v>4</v>
      </c>
      <c r="B20" s="2" t="s">
        <v>162</v>
      </c>
      <c r="C20" s="2" t="s">
        <v>84</v>
      </c>
      <c r="D20" s="2" t="s">
        <v>85</v>
      </c>
      <c r="E20" s="3">
        <v>2000</v>
      </c>
      <c r="F20" s="3">
        <v>2000</v>
      </c>
      <c r="G20" s="1"/>
    </row>
    <row r="21" spans="1:7" x14ac:dyDescent="0.35">
      <c r="A21" s="2" t="s">
        <v>4</v>
      </c>
      <c r="B21" s="2" t="s">
        <v>162</v>
      </c>
      <c r="C21" s="2" t="s">
        <v>86</v>
      </c>
      <c r="D21" s="2" t="s">
        <v>87</v>
      </c>
      <c r="E21" s="3">
        <v>900</v>
      </c>
      <c r="F21" s="3">
        <v>900</v>
      </c>
      <c r="G21" s="1"/>
    </row>
    <row r="22" spans="1:7" x14ac:dyDescent="0.35">
      <c r="A22" s="2" t="s">
        <v>4</v>
      </c>
      <c r="B22" s="2" t="s">
        <v>162</v>
      </c>
      <c r="C22" s="2" t="s">
        <v>88</v>
      </c>
      <c r="D22" s="2" t="s">
        <v>89</v>
      </c>
      <c r="E22" s="3">
        <v>2450</v>
      </c>
      <c r="F22" s="3">
        <v>2450</v>
      </c>
      <c r="G22" s="1"/>
    </row>
    <row r="23" spans="1:7" x14ac:dyDescent="0.35">
      <c r="A23" s="10" t="s">
        <v>54</v>
      </c>
      <c r="B23" s="10"/>
      <c r="C23" s="10"/>
      <c r="D23" s="10"/>
      <c r="E23" s="6">
        <f>SUM(E15:E22)</f>
        <v>76550</v>
      </c>
      <c r="F23" s="6">
        <f t="shared" ref="F23:G23" si="1">SUM(F15:F22)</f>
        <v>76550</v>
      </c>
      <c r="G23" s="6">
        <f t="shared" si="1"/>
        <v>0</v>
      </c>
    </row>
    <row r="24" spans="1:7" x14ac:dyDescent="0.35">
      <c r="A24" s="11" t="s">
        <v>163</v>
      </c>
      <c r="B24" s="11"/>
      <c r="C24" s="11"/>
      <c r="D24" s="11"/>
      <c r="E24" s="6">
        <f>E14+E23</f>
        <v>1677130</v>
      </c>
      <c r="F24" s="6">
        <f t="shared" ref="F24:G24" si="2">F14+F23</f>
        <v>1639771</v>
      </c>
      <c r="G24" s="6">
        <f t="shared" si="2"/>
        <v>37359</v>
      </c>
    </row>
  </sheetData>
  <mergeCells count="3">
    <mergeCell ref="A23:D23"/>
    <mergeCell ref="A14:D14"/>
    <mergeCell ref="A24:D24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D24" numberStoredAsText="1"/>
    <ignoredError sqref="E14:F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E16" sqref="E16"/>
    </sheetView>
  </sheetViews>
  <sheetFormatPr baseColWidth="10" defaultRowHeight="14.5" x14ac:dyDescent="0.35"/>
  <cols>
    <col min="1" max="1" width="5.26953125" bestFit="1" customWidth="1"/>
    <col min="4" max="4" width="38.45312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12</v>
      </c>
    </row>
    <row r="3" spans="1:7" x14ac:dyDescent="0.35">
      <c r="A3" s="2" t="s">
        <v>4</v>
      </c>
      <c r="B3" s="2" t="s">
        <v>16</v>
      </c>
      <c r="C3" s="2" t="s">
        <v>17</v>
      </c>
      <c r="D3" s="2" t="s">
        <v>18</v>
      </c>
      <c r="E3" s="3">
        <v>80357</v>
      </c>
      <c r="F3" s="3">
        <v>79641</v>
      </c>
      <c r="G3" s="3">
        <v>716</v>
      </c>
    </row>
    <row r="4" spans="1:7" x14ac:dyDescent="0.35">
      <c r="A4" s="2" t="s">
        <v>4</v>
      </c>
      <c r="B4" s="2" t="s">
        <v>16</v>
      </c>
      <c r="C4" s="2" t="s">
        <v>19</v>
      </c>
      <c r="D4" s="2" t="s">
        <v>20</v>
      </c>
      <c r="E4" s="3">
        <v>42397</v>
      </c>
      <c r="F4" s="3">
        <v>42019</v>
      </c>
      <c r="G4" s="3">
        <v>378</v>
      </c>
    </row>
    <row r="5" spans="1:7" x14ac:dyDescent="0.35">
      <c r="A5" s="2" t="s">
        <v>4</v>
      </c>
      <c r="B5" s="2" t="s">
        <v>16</v>
      </c>
      <c r="C5" s="2" t="s">
        <v>21</v>
      </c>
      <c r="D5" s="2" t="s">
        <v>22</v>
      </c>
      <c r="E5" s="3">
        <v>9175</v>
      </c>
      <c r="F5" s="3">
        <v>9093</v>
      </c>
      <c r="G5" s="3">
        <v>82</v>
      </c>
    </row>
    <row r="6" spans="1:7" x14ac:dyDescent="0.35">
      <c r="A6" s="2" t="s">
        <v>4</v>
      </c>
      <c r="B6" s="2" t="s">
        <v>16</v>
      </c>
      <c r="C6" s="2" t="s">
        <v>23</v>
      </c>
      <c r="D6" s="2" t="s">
        <v>24</v>
      </c>
      <c r="E6" s="3">
        <v>23164</v>
      </c>
      <c r="F6" s="3">
        <v>37051</v>
      </c>
      <c r="G6" s="3">
        <v>-13887</v>
      </c>
    </row>
    <row r="7" spans="1:7" x14ac:dyDescent="0.35">
      <c r="A7" s="2" t="s">
        <v>4</v>
      </c>
      <c r="B7" s="2" t="s">
        <v>16</v>
      </c>
      <c r="C7" s="2" t="s">
        <v>25</v>
      </c>
      <c r="D7" s="2" t="s">
        <v>26</v>
      </c>
      <c r="E7" s="3">
        <v>71810</v>
      </c>
      <c r="F7" s="3">
        <v>71170</v>
      </c>
      <c r="G7" s="3">
        <v>640</v>
      </c>
    </row>
    <row r="8" spans="1:7" x14ac:dyDescent="0.35">
      <c r="A8" s="2" t="s">
        <v>4</v>
      </c>
      <c r="B8" s="2" t="s">
        <v>16</v>
      </c>
      <c r="C8" s="2" t="s">
        <v>27</v>
      </c>
      <c r="D8" s="2" t="s">
        <v>28</v>
      </c>
      <c r="E8" s="3">
        <v>184133</v>
      </c>
      <c r="F8" s="3">
        <v>182491</v>
      </c>
      <c r="G8" s="3">
        <v>1642</v>
      </c>
    </row>
    <row r="9" spans="1:7" x14ac:dyDescent="0.35">
      <c r="A9" s="2" t="s">
        <v>4</v>
      </c>
      <c r="B9" s="2" t="s">
        <v>16</v>
      </c>
      <c r="C9" s="2" t="s">
        <v>29</v>
      </c>
      <c r="D9" s="2" t="s">
        <v>30</v>
      </c>
      <c r="E9" s="3">
        <v>13382</v>
      </c>
      <c r="F9" s="3">
        <v>19284</v>
      </c>
      <c r="G9" s="3">
        <v>-5902</v>
      </c>
    </row>
    <row r="10" spans="1:7" x14ac:dyDescent="0.35">
      <c r="A10" s="2" t="s">
        <v>4</v>
      </c>
      <c r="B10" s="2" t="s">
        <v>16</v>
      </c>
      <c r="C10" s="2" t="s">
        <v>31</v>
      </c>
      <c r="D10" s="2" t="s">
        <v>32</v>
      </c>
      <c r="E10" s="3">
        <v>17098</v>
      </c>
      <c r="F10" s="3">
        <v>16945</v>
      </c>
      <c r="G10" s="3">
        <v>153</v>
      </c>
    </row>
    <row r="11" spans="1:7" x14ac:dyDescent="0.35">
      <c r="A11" s="2" t="s">
        <v>4</v>
      </c>
      <c r="B11" s="2" t="s">
        <v>16</v>
      </c>
      <c r="C11" s="2" t="s">
        <v>33</v>
      </c>
      <c r="D11" s="2" t="s">
        <v>34</v>
      </c>
      <c r="E11" s="3">
        <v>12258</v>
      </c>
      <c r="F11" s="3">
        <v>12148</v>
      </c>
      <c r="G11" s="3">
        <v>110</v>
      </c>
    </row>
    <row r="12" spans="1:7" x14ac:dyDescent="0.35">
      <c r="A12" s="10" t="s">
        <v>53</v>
      </c>
      <c r="B12" s="10"/>
      <c r="C12" s="10"/>
      <c r="D12" s="10"/>
      <c r="E12" s="6">
        <f>SUM(E3:E11)</f>
        <v>453774</v>
      </c>
      <c r="F12" s="6">
        <f t="shared" ref="F12:G12" si="0">SUM(F3:F11)</f>
        <v>469842</v>
      </c>
      <c r="G12" s="6">
        <f t="shared" si="0"/>
        <v>-16068</v>
      </c>
    </row>
    <row r="13" spans="1:7" x14ac:dyDescent="0.35">
      <c r="A13" s="2" t="s">
        <v>4</v>
      </c>
      <c r="B13" s="2" t="s">
        <v>16</v>
      </c>
      <c r="C13" s="2" t="s">
        <v>35</v>
      </c>
      <c r="D13" s="2" t="s">
        <v>36</v>
      </c>
      <c r="E13" s="3">
        <v>2030</v>
      </c>
      <c r="F13" s="3">
        <v>2030</v>
      </c>
      <c r="G13" s="1"/>
    </row>
    <row r="14" spans="1:7" x14ac:dyDescent="0.35">
      <c r="A14" s="2" t="s">
        <v>4</v>
      </c>
      <c r="B14" s="2" t="s">
        <v>16</v>
      </c>
      <c r="C14" s="2" t="s">
        <v>37</v>
      </c>
      <c r="D14" s="2" t="s">
        <v>38</v>
      </c>
      <c r="E14" s="3">
        <v>2030</v>
      </c>
      <c r="F14" s="3">
        <v>2030</v>
      </c>
      <c r="G14" s="1"/>
    </row>
    <row r="15" spans="1:7" x14ac:dyDescent="0.35">
      <c r="A15" s="2" t="s">
        <v>4</v>
      </c>
      <c r="B15" s="2" t="s">
        <v>16</v>
      </c>
      <c r="C15" s="2" t="s">
        <v>39</v>
      </c>
      <c r="D15" s="2" t="s">
        <v>40</v>
      </c>
      <c r="E15" s="3">
        <v>812</v>
      </c>
      <c r="F15" s="3">
        <v>812</v>
      </c>
      <c r="G15" s="1"/>
    </row>
    <row r="16" spans="1:7" x14ac:dyDescent="0.35">
      <c r="A16" s="2" t="s">
        <v>4</v>
      </c>
      <c r="B16" s="2" t="s">
        <v>16</v>
      </c>
      <c r="C16" s="2" t="s">
        <v>41</v>
      </c>
      <c r="D16" s="2" t="s">
        <v>42</v>
      </c>
      <c r="E16" s="3">
        <v>42630</v>
      </c>
      <c r="F16" s="3">
        <v>42630</v>
      </c>
      <c r="G16" s="1"/>
    </row>
    <row r="17" spans="1:7" x14ac:dyDescent="0.35">
      <c r="A17" s="2" t="s">
        <v>4</v>
      </c>
      <c r="B17" s="2" t="s">
        <v>16</v>
      </c>
      <c r="C17" s="2" t="s">
        <v>43</v>
      </c>
      <c r="D17" s="2" t="s">
        <v>44</v>
      </c>
      <c r="E17" s="3">
        <v>508</v>
      </c>
      <c r="F17" s="3">
        <v>508</v>
      </c>
      <c r="G17" s="1"/>
    </row>
    <row r="18" spans="1:7" x14ac:dyDescent="0.35">
      <c r="A18" s="2" t="s">
        <v>4</v>
      </c>
      <c r="B18" s="2" t="s">
        <v>16</v>
      </c>
      <c r="C18" s="2" t="s">
        <v>45</v>
      </c>
      <c r="D18" s="2" t="s">
        <v>46</v>
      </c>
      <c r="E18" s="1"/>
      <c r="F18" s="1"/>
      <c r="G18" s="1"/>
    </row>
    <row r="19" spans="1:7" x14ac:dyDescent="0.35">
      <c r="A19" s="2" t="s">
        <v>4</v>
      </c>
      <c r="B19" s="2" t="s">
        <v>16</v>
      </c>
      <c r="C19" s="2" t="s">
        <v>47</v>
      </c>
      <c r="D19" s="2" t="s">
        <v>48</v>
      </c>
      <c r="E19" s="3">
        <v>46390</v>
      </c>
      <c r="F19" s="3">
        <v>26390</v>
      </c>
      <c r="G19" s="3">
        <v>20000</v>
      </c>
    </row>
    <row r="20" spans="1:7" x14ac:dyDescent="0.35">
      <c r="A20" s="2" t="s">
        <v>4</v>
      </c>
      <c r="B20" s="2" t="s">
        <v>16</v>
      </c>
      <c r="C20" s="2" t="s">
        <v>49</v>
      </c>
      <c r="D20" s="2" t="s">
        <v>50</v>
      </c>
      <c r="E20" s="3">
        <v>28120</v>
      </c>
      <c r="F20" s="3">
        <v>28120</v>
      </c>
      <c r="G20" s="1"/>
    </row>
    <row r="21" spans="1:7" x14ac:dyDescent="0.35">
      <c r="A21" s="10" t="s">
        <v>54</v>
      </c>
      <c r="B21" s="10"/>
      <c r="C21" s="10"/>
      <c r="D21" s="10"/>
      <c r="E21" s="6">
        <f>SUM(E13:E20)</f>
        <v>122520</v>
      </c>
      <c r="F21" s="6">
        <f t="shared" ref="F21:G21" si="1">SUM(F13:F20)</f>
        <v>102520</v>
      </c>
      <c r="G21" s="6">
        <f t="shared" si="1"/>
        <v>20000</v>
      </c>
    </row>
    <row r="22" spans="1:7" x14ac:dyDescent="0.35">
      <c r="A22" s="2" t="s">
        <v>4</v>
      </c>
      <c r="B22" s="2" t="s">
        <v>16</v>
      </c>
      <c r="C22" s="2" t="s">
        <v>51</v>
      </c>
      <c r="D22" s="2" t="s">
        <v>52</v>
      </c>
      <c r="E22" s="3">
        <v>3000</v>
      </c>
      <c r="F22" s="1"/>
      <c r="G22" s="3">
        <v>3000</v>
      </c>
    </row>
    <row r="23" spans="1:7" x14ac:dyDescent="0.35">
      <c r="A23" s="10" t="s">
        <v>55</v>
      </c>
      <c r="B23" s="10"/>
      <c r="C23" s="10"/>
      <c r="D23" s="10"/>
      <c r="E23" s="6">
        <f>SUM(E22)</f>
        <v>3000</v>
      </c>
      <c r="F23" s="6">
        <f t="shared" ref="F23:G23" si="2">SUM(F22)</f>
        <v>0</v>
      </c>
      <c r="G23" s="6">
        <f t="shared" si="2"/>
        <v>3000</v>
      </c>
    </row>
    <row r="24" spans="1:7" x14ac:dyDescent="0.35">
      <c r="A24" s="11" t="s">
        <v>56</v>
      </c>
      <c r="B24" s="11"/>
      <c r="C24" s="11"/>
      <c r="D24" s="11"/>
      <c r="E24" s="6">
        <f>E12+E21+E23</f>
        <v>579294</v>
      </c>
      <c r="F24" s="6">
        <f t="shared" ref="F24:G24" si="3">F12+F21+F23</f>
        <v>572362</v>
      </c>
      <c r="G24" s="6">
        <f t="shared" si="3"/>
        <v>6932</v>
      </c>
    </row>
  </sheetData>
  <mergeCells count="4">
    <mergeCell ref="A12:D12"/>
    <mergeCell ref="A21:D21"/>
    <mergeCell ref="A23:D23"/>
    <mergeCell ref="A24:D24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D2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topLeftCell="A22" workbookViewId="0">
      <selection activeCell="D37" sqref="D37"/>
    </sheetView>
  </sheetViews>
  <sheetFormatPr baseColWidth="10" defaultRowHeight="14.5" x14ac:dyDescent="0.35"/>
  <cols>
    <col min="1" max="1" width="5.26953125" bestFit="1" customWidth="1"/>
    <col min="4" max="4" width="38.453125" bestFit="1" customWidth="1"/>
    <col min="5" max="5" width="12.45312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12</v>
      </c>
    </row>
    <row r="3" spans="1:7" x14ac:dyDescent="0.35">
      <c r="A3" s="2" t="s">
        <v>4</v>
      </c>
      <c r="B3" s="2" t="s">
        <v>57</v>
      </c>
      <c r="C3" s="2" t="s">
        <v>17</v>
      </c>
      <c r="D3" s="2" t="s">
        <v>18</v>
      </c>
      <c r="E3" s="3">
        <v>48214</v>
      </c>
      <c r="F3" s="3">
        <v>63712</v>
      </c>
      <c r="G3" s="3">
        <v>-15498</v>
      </c>
    </row>
    <row r="4" spans="1:7" x14ac:dyDescent="0.35">
      <c r="A4" s="2" t="s">
        <v>4</v>
      </c>
      <c r="B4" s="2" t="s">
        <v>57</v>
      </c>
      <c r="C4" s="2" t="s">
        <v>19</v>
      </c>
      <c r="D4" s="2" t="s">
        <v>20</v>
      </c>
      <c r="E4" s="3">
        <v>56530</v>
      </c>
      <c r="F4" s="3">
        <v>42019</v>
      </c>
      <c r="G4" s="3">
        <v>14511</v>
      </c>
    </row>
    <row r="5" spans="1:7" x14ac:dyDescent="0.35">
      <c r="A5" s="2" t="s">
        <v>4</v>
      </c>
      <c r="B5" s="2" t="s">
        <v>57</v>
      </c>
      <c r="C5" s="2" t="s">
        <v>58</v>
      </c>
      <c r="D5" s="2" t="s">
        <v>59</v>
      </c>
      <c r="E5" s="3">
        <v>108239</v>
      </c>
      <c r="F5" s="3">
        <v>107272</v>
      </c>
      <c r="G5" s="3">
        <v>967</v>
      </c>
    </row>
    <row r="6" spans="1:7" x14ac:dyDescent="0.35">
      <c r="A6" s="2" t="s">
        <v>4</v>
      </c>
      <c r="B6" s="2" t="s">
        <v>57</v>
      </c>
      <c r="C6" s="2" t="s">
        <v>21</v>
      </c>
      <c r="D6" s="2" t="s">
        <v>22</v>
      </c>
      <c r="E6" s="3">
        <v>64222</v>
      </c>
      <c r="F6" s="3">
        <v>54556</v>
      </c>
      <c r="G6" s="3">
        <v>9666</v>
      </c>
    </row>
    <row r="7" spans="1:7" x14ac:dyDescent="0.35">
      <c r="A7" s="2" t="s">
        <v>4</v>
      </c>
      <c r="B7" s="2" t="s">
        <v>57</v>
      </c>
      <c r="C7" s="2" t="s">
        <v>23</v>
      </c>
      <c r="D7" s="2" t="s">
        <v>24</v>
      </c>
      <c r="E7" s="3">
        <v>69303</v>
      </c>
      <c r="F7" s="3">
        <v>66225</v>
      </c>
      <c r="G7" s="3">
        <v>3078</v>
      </c>
    </row>
    <row r="8" spans="1:7" x14ac:dyDescent="0.35">
      <c r="A8" s="2" t="s">
        <v>4</v>
      </c>
      <c r="B8" s="2" t="s">
        <v>57</v>
      </c>
      <c r="C8" s="2" t="s">
        <v>25</v>
      </c>
      <c r="D8" s="2" t="s">
        <v>26</v>
      </c>
      <c r="E8" s="3">
        <v>168933</v>
      </c>
      <c r="F8" s="3">
        <v>162791</v>
      </c>
      <c r="G8" s="3">
        <v>6142</v>
      </c>
    </row>
    <row r="9" spans="1:7" x14ac:dyDescent="0.35">
      <c r="A9" s="2" t="s">
        <v>4</v>
      </c>
      <c r="B9" s="2" t="s">
        <v>57</v>
      </c>
      <c r="C9" s="2" t="s">
        <v>27</v>
      </c>
      <c r="D9" s="2" t="s">
        <v>28</v>
      </c>
      <c r="E9" s="3">
        <v>398068</v>
      </c>
      <c r="F9" s="3">
        <v>383306</v>
      </c>
      <c r="G9" s="3">
        <v>14762</v>
      </c>
    </row>
    <row r="10" spans="1:7" x14ac:dyDescent="0.35">
      <c r="A10" s="2" t="s">
        <v>4</v>
      </c>
      <c r="B10" s="2" t="s">
        <v>57</v>
      </c>
      <c r="C10" s="2" t="s">
        <v>29</v>
      </c>
      <c r="D10" s="2" t="s">
        <v>30</v>
      </c>
      <c r="E10" s="3">
        <v>33607</v>
      </c>
      <c r="F10" s="3">
        <v>32329</v>
      </c>
      <c r="G10" s="3">
        <v>1278</v>
      </c>
    </row>
    <row r="11" spans="1:7" x14ac:dyDescent="0.35">
      <c r="A11" s="2" t="s">
        <v>4</v>
      </c>
      <c r="B11" s="2" t="s">
        <v>57</v>
      </c>
      <c r="C11" s="2" t="s">
        <v>60</v>
      </c>
      <c r="D11" s="2" t="s">
        <v>61</v>
      </c>
      <c r="E11" s="3">
        <v>360000</v>
      </c>
      <c r="F11" s="3">
        <v>645685</v>
      </c>
      <c r="G11" s="3">
        <v>-285685</v>
      </c>
    </row>
    <row r="12" spans="1:7" x14ac:dyDescent="0.35">
      <c r="A12" s="2" t="s">
        <v>4</v>
      </c>
      <c r="B12" s="2" t="s">
        <v>57</v>
      </c>
      <c r="C12" s="2" t="s">
        <v>62</v>
      </c>
      <c r="D12" s="2" t="s">
        <v>63</v>
      </c>
      <c r="E12" s="3">
        <v>313322</v>
      </c>
      <c r="F12" s="3">
        <v>313322</v>
      </c>
      <c r="G12" s="1"/>
    </row>
    <row r="13" spans="1:7" x14ac:dyDescent="0.35">
      <c r="A13" s="2" t="s">
        <v>4</v>
      </c>
      <c r="B13" s="2" t="s">
        <v>57</v>
      </c>
      <c r="C13" s="2" t="s">
        <v>64</v>
      </c>
      <c r="D13" s="2" t="s">
        <v>65</v>
      </c>
      <c r="E13" s="3">
        <v>10000</v>
      </c>
      <c r="F13" s="3">
        <v>10000</v>
      </c>
      <c r="G13" s="1"/>
    </row>
    <row r="14" spans="1:7" x14ac:dyDescent="0.35">
      <c r="A14" s="2" t="s">
        <v>4</v>
      </c>
      <c r="B14" s="2" t="s">
        <v>57</v>
      </c>
      <c r="C14" s="2" t="s">
        <v>66</v>
      </c>
      <c r="D14" s="2" t="s">
        <v>67</v>
      </c>
      <c r="E14" s="3">
        <v>21940835</v>
      </c>
      <c r="F14" s="3">
        <v>21631944</v>
      </c>
      <c r="G14" s="3">
        <v>308891</v>
      </c>
    </row>
    <row r="15" spans="1:7" x14ac:dyDescent="0.35">
      <c r="A15" s="2" t="s">
        <v>4</v>
      </c>
      <c r="B15" s="2" t="s">
        <v>57</v>
      </c>
      <c r="C15" s="2" t="s">
        <v>68</v>
      </c>
      <c r="D15" s="2" t="s">
        <v>69</v>
      </c>
      <c r="E15" s="3">
        <v>1000</v>
      </c>
      <c r="F15" s="3">
        <v>1000</v>
      </c>
      <c r="G15" s="1"/>
    </row>
    <row r="16" spans="1:7" x14ac:dyDescent="0.35">
      <c r="A16" s="2" t="s">
        <v>4</v>
      </c>
      <c r="B16" s="2" t="s">
        <v>57</v>
      </c>
      <c r="C16" s="2" t="s">
        <v>70</v>
      </c>
      <c r="D16" s="2" t="s">
        <v>71</v>
      </c>
      <c r="E16" s="3">
        <v>98760</v>
      </c>
      <c r="F16" s="3">
        <v>98760</v>
      </c>
      <c r="G16" s="1"/>
    </row>
    <row r="17" spans="1:7" x14ac:dyDescent="0.35">
      <c r="A17" s="2" t="s">
        <v>4</v>
      </c>
      <c r="B17" s="2" t="s">
        <v>57</v>
      </c>
      <c r="C17" s="2" t="s">
        <v>72</v>
      </c>
      <c r="D17" s="2" t="s">
        <v>73</v>
      </c>
      <c r="E17" s="3">
        <v>599300</v>
      </c>
      <c r="F17" s="3">
        <v>599300</v>
      </c>
      <c r="G17" s="1"/>
    </row>
    <row r="18" spans="1:7" x14ac:dyDescent="0.35">
      <c r="A18" s="2" t="s">
        <v>4</v>
      </c>
      <c r="B18" s="2" t="s">
        <v>57</v>
      </c>
      <c r="C18" s="2" t="s">
        <v>74</v>
      </c>
      <c r="D18" s="2" t="s">
        <v>75</v>
      </c>
      <c r="E18" s="3">
        <v>349500</v>
      </c>
      <c r="F18" s="3">
        <v>381000</v>
      </c>
      <c r="G18" s="3">
        <v>-31500</v>
      </c>
    </row>
    <row r="19" spans="1:7" x14ac:dyDescent="0.35">
      <c r="A19" s="10" t="s">
        <v>53</v>
      </c>
      <c r="B19" s="10"/>
      <c r="C19" s="10"/>
      <c r="D19" s="10"/>
      <c r="E19" s="6">
        <f>SUM(E3:E18)</f>
        <v>24619833</v>
      </c>
      <c r="F19" s="6">
        <f t="shared" ref="F19:G19" si="0">SUM(F3:F18)</f>
        <v>24593221</v>
      </c>
      <c r="G19" s="6">
        <f t="shared" si="0"/>
        <v>26612</v>
      </c>
    </row>
    <row r="20" spans="1:7" x14ac:dyDescent="0.35">
      <c r="A20" s="2" t="s">
        <v>4</v>
      </c>
      <c r="B20" s="2" t="s">
        <v>57</v>
      </c>
      <c r="C20" s="2" t="s">
        <v>76</v>
      </c>
      <c r="D20" s="2" t="s">
        <v>77</v>
      </c>
      <c r="E20" s="3">
        <v>2000</v>
      </c>
      <c r="F20" s="3">
        <v>1150</v>
      </c>
      <c r="G20" s="3">
        <v>850</v>
      </c>
    </row>
    <row r="21" spans="1:7" x14ac:dyDescent="0.35">
      <c r="A21" s="2" t="s">
        <v>4</v>
      </c>
      <c r="B21" s="2" t="s">
        <v>57</v>
      </c>
      <c r="C21" s="2" t="s">
        <v>35</v>
      </c>
      <c r="D21" s="2" t="s">
        <v>36</v>
      </c>
      <c r="E21" s="3">
        <v>3000</v>
      </c>
      <c r="F21" s="3">
        <v>2500</v>
      </c>
      <c r="G21" s="3">
        <v>500</v>
      </c>
    </row>
    <row r="22" spans="1:7" x14ac:dyDescent="0.35">
      <c r="A22" s="2" t="s">
        <v>4</v>
      </c>
      <c r="B22" s="2" t="s">
        <v>57</v>
      </c>
      <c r="C22" s="2" t="s">
        <v>78</v>
      </c>
      <c r="D22" s="2" t="s">
        <v>79</v>
      </c>
      <c r="E22" s="3">
        <v>10000</v>
      </c>
      <c r="F22" s="3">
        <v>20000</v>
      </c>
      <c r="G22" s="3">
        <v>-10000</v>
      </c>
    </row>
    <row r="23" spans="1:7" x14ac:dyDescent="0.35">
      <c r="A23" s="2" t="s">
        <v>4</v>
      </c>
      <c r="B23" s="2" t="s">
        <v>57</v>
      </c>
      <c r="C23" s="2" t="s">
        <v>80</v>
      </c>
      <c r="D23" s="2" t="s">
        <v>81</v>
      </c>
      <c r="E23" s="3">
        <v>55000</v>
      </c>
      <c r="F23" s="3">
        <v>50000</v>
      </c>
      <c r="G23" s="3">
        <v>5000</v>
      </c>
    </row>
    <row r="24" spans="1:7" x14ac:dyDescent="0.35">
      <c r="A24" s="2" t="s">
        <v>4</v>
      </c>
      <c r="B24" s="2" t="s">
        <v>57</v>
      </c>
      <c r="C24" s="2" t="s">
        <v>82</v>
      </c>
      <c r="D24" s="2" t="s">
        <v>83</v>
      </c>
      <c r="E24" s="3">
        <v>2100</v>
      </c>
      <c r="F24" s="3">
        <v>2100</v>
      </c>
      <c r="G24" s="1"/>
    </row>
    <row r="25" spans="1:7" x14ac:dyDescent="0.35">
      <c r="A25" s="2" t="s">
        <v>4</v>
      </c>
      <c r="B25" s="2" t="s">
        <v>57</v>
      </c>
      <c r="C25" s="2" t="s">
        <v>49</v>
      </c>
      <c r="D25" s="2" t="s">
        <v>50</v>
      </c>
      <c r="E25" s="3">
        <v>20000</v>
      </c>
      <c r="F25" s="3">
        <v>20000</v>
      </c>
      <c r="G25" s="1"/>
    </row>
    <row r="26" spans="1:7" x14ac:dyDescent="0.35">
      <c r="A26" s="2" t="s">
        <v>4</v>
      </c>
      <c r="B26" s="2" t="s">
        <v>57</v>
      </c>
      <c r="C26" s="2" t="s">
        <v>84</v>
      </c>
      <c r="D26" s="2" t="s">
        <v>85</v>
      </c>
      <c r="E26" s="3">
        <v>4000</v>
      </c>
      <c r="F26" s="3">
        <v>4000</v>
      </c>
      <c r="G26" s="1"/>
    </row>
    <row r="27" spans="1:7" x14ac:dyDescent="0.35">
      <c r="A27" s="2" t="s">
        <v>4</v>
      </c>
      <c r="B27" s="2" t="s">
        <v>57</v>
      </c>
      <c r="C27" s="2" t="s">
        <v>86</v>
      </c>
      <c r="D27" s="2" t="s">
        <v>87</v>
      </c>
      <c r="E27" s="3">
        <v>4000</v>
      </c>
      <c r="F27" s="3">
        <v>4000</v>
      </c>
      <c r="G27" s="1"/>
    </row>
    <row r="28" spans="1:7" x14ac:dyDescent="0.35">
      <c r="A28" s="2" t="s">
        <v>4</v>
      </c>
      <c r="B28" s="2" t="s">
        <v>57</v>
      </c>
      <c r="C28" s="2" t="s">
        <v>88</v>
      </c>
      <c r="D28" s="2" t="s">
        <v>89</v>
      </c>
      <c r="E28" s="3">
        <v>300000</v>
      </c>
      <c r="F28" s="3">
        <v>278700</v>
      </c>
      <c r="G28" s="3">
        <v>21300</v>
      </c>
    </row>
    <row r="29" spans="1:7" x14ac:dyDescent="0.35">
      <c r="A29" s="10" t="s">
        <v>54</v>
      </c>
      <c r="B29" s="10"/>
      <c r="C29" s="10"/>
      <c r="D29" s="10"/>
      <c r="E29" s="6">
        <f>SUM(E20:E28)</f>
        <v>400100</v>
      </c>
      <c r="F29" s="6">
        <f t="shared" ref="F29:G29" si="1">SUM(F20:F28)</f>
        <v>382450</v>
      </c>
      <c r="G29" s="6">
        <f t="shared" si="1"/>
        <v>17650</v>
      </c>
    </row>
    <row r="30" spans="1:7" x14ac:dyDescent="0.35">
      <c r="A30" s="2" t="s">
        <v>4</v>
      </c>
      <c r="B30" s="2" t="s">
        <v>57</v>
      </c>
      <c r="C30" s="2" t="s">
        <v>90</v>
      </c>
      <c r="D30" s="2" t="s">
        <v>91</v>
      </c>
      <c r="E30" s="3">
        <v>85000</v>
      </c>
      <c r="F30" s="3">
        <v>100000</v>
      </c>
      <c r="G30" s="3">
        <v>-15000</v>
      </c>
    </row>
    <row r="31" spans="1:7" x14ac:dyDescent="0.35">
      <c r="A31" s="10" t="s">
        <v>55</v>
      </c>
      <c r="B31" s="10"/>
      <c r="C31" s="10"/>
      <c r="D31" s="10"/>
      <c r="E31" s="6">
        <f>SUM(E30)</f>
        <v>85000</v>
      </c>
      <c r="F31" s="6">
        <f t="shared" ref="F31:G31" si="2">SUM(F30)</f>
        <v>100000</v>
      </c>
      <c r="G31" s="6">
        <f t="shared" si="2"/>
        <v>-15000</v>
      </c>
    </row>
    <row r="32" spans="1:7" x14ac:dyDescent="0.35">
      <c r="A32" s="2" t="s">
        <v>4</v>
      </c>
      <c r="B32" s="2" t="s">
        <v>57</v>
      </c>
      <c r="C32" s="2" t="s">
        <v>92</v>
      </c>
      <c r="D32" s="2" t="s">
        <v>93</v>
      </c>
      <c r="E32" s="3">
        <v>170000</v>
      </c>
      <c r="F32" s="3">
        <v>170000</v>
      </c>
      <c r="G32" s="1"/>
    </row>
    <row r="33" spans="1:7" x14ac:dyDescent="0.35">
      <c r="A33" s="2" t="s">
        <v>4</v>
      </c>
      <c r="B33" s="2" t="s">
        <v>57</v>
      </c>
      <c r="C33" s="2" t="s">
        <v>94</v>
      </c>
      <c r="D33" s="2" t="s">
        <v>95</v>
      </c>
      <c r="E33" s="3">
        <v>400000</v>
      </c>
      <c r="F33" s="3">
        <v>400000</v>
      </c>
      <c r="G33" s="1"/>
    </row>
    <row r="34" spans="1:7" x14ac:dyDescent="0.35">
      <c r="A34" s="10" t="s">
        <v>96</v>
      </c>
      <c r="B34" s="10"/>
      <c r="C34" s="10"/>
      <c r="D34" s="10"/>
      <c r="E34" s="6">
        <f>SUM(E32:E33)</f>
        <v>570000</v>
      </c>
      <c r="F34" s="6">
        <f t="shared" ref="F34:G34" si="3">SUM(F32:F33)</f>
        <v>570000</v>
      </c>
      <c r="G34" s="6">
        <f t="shared" si="3"/>
        <v>0</v>
      </c>
    </row>
    <row r="35" spans="1:7" x14ac:dyDescent="0.35">
      <c r="A35" s="11" t="s">
        <v>166</v>
      </c>
      <c r="B35" s="11"/>
      <c r="C35" s="11"/>
      <c r="D35" s="11"/>
      <c r="E35" s="6">
        <f>E19+E29+E31+E34</f>
        <v>25674933</v>
      </c>
      <c r="F35" s="6">
        <f t="shared" ref="F35:G35" si="4">F19+F29+F31+F34</f>
        <v>25645671</v>
      </c>
      <c r="G35" s="6">
        <f t="shared" si="4"/>
        <v>29262</v>
      </c>
    </row>
  </sheetData>
  <mergeCells count="5">
    <mergeCell ref="A34:D34"/>
    <mergeCell ref="A31:D31"/>
    <mergeCell ref="A29:D29"/>
    <mergeCell ref="A19:D19"/>
    <mergeCell ref="A35:D35"/>
  </mergeCells>
  <pageMargins left="0.70866141732283472" right="0.70866141732283472" top="0.55118110236220474" bottom="0.55118110236220474" header="0.31496062992125984" footer="0.31496062992125984"/>
  <pageSetup paperSize="9" orientation="landscape" r:id="rId1"/>
  <ignoredErrors>
    <ignoredError sqref="A3:D3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workbookViewId="0">
      <selection activeCell="D12" sqref="D12"/>
    </sheetView>
  </sheetViews>
  <sheetFormatPr baseColWidth="10" defaultRowHeight="14.5" x14ac:dyDescent="0.35"/>
  <cols>
    <col min="1" max="1" width="5.26953125" bestFit="1" customWidth="1"/>
    <col min="4" max="4" width="38.453125" bestFit="1" customWidth="1"/>
    <col min="5" max="5" width="11.453125" bestFit="1" customWidth="1"/>
  </cols>
  <sheetData>
    <row r="2" spans="1:7" x14ac:dyDescent="0.35">
      <c r="A2" s="7" t="s">
        <v>0</v>
      </c>
      <c r="B2" s="7" t="s">
        <v>1</v>
      </c>
      <c r="C2" s="7" t="s">
        <v>2</v>
      </c>
      <c r="D2" s="7" t="s">
        <v>3</v>
      </c>
      <c r="E2" s="7">
        <v>2021</v>
      </c>
      <c r="F2" s="7">
        <v>2020</v>
      </c>
      <c r="G2" s="8" t="s">
        <v>12</v>
      </c>
    </row>
    <row r="3" spans="1:7" x14ac:dyDescent="0.35">
      <c r="A3" s="2" t="s">
        <v>4</v>
      </c>
      <c r="B3" s="2" t="s">
        <v>97</v>
      </c>
      <c r="C3" s="2" t="s">
        <v>17</v>
      </c>
      <c r="D3" s="2" t="s">
        <v>18</v>
      </c>
      <c r="E3" s="3">
        <v>160714</v>
      </c>
      <c r="F3" s="3">
        <v>111497</v>
      </c>
      <c r="G3" s="3">
        <v>49217</v>
      </c>
    </row>
    <row r="4" spans="1:7" x14ac:dyDescent="0.35">
      <c r="A4" s="2" t="s">
        <v>4</v>
      </c>
      <c r="B4" s="2" t="s">
        <v>97</v>
      </c>
      <c r="C4" s="2" t="s">
        <v>19</v>
      </c>
      <c r="D4" s="2" t="s">
        <v>20</v>
      </c>
      <c r="E4" s="3">
        <v>70701</v>
      </c>
      <c r="F4" s="3">
        <v>84038</v>
      </c>
      <c r="G4" s="3">
        <v>-13337</v>
      </c>
    </row>
    <row r="5" spans="1:7" x14ac:dyDescent="0.35">
      <c r="A5" s="2" t="s">
        <v>4</v>
      </c>
      <c r="B5" s="2" t="s">
        <v>97</v>
      </c>
      <c r="C5" s="2" t="s">
        <v>58</v>
      </c>
      <c r="D5" s="2" t="s">
        <v>59</v>
      </c>
      <c r="E5" s="3">
        <v>10824</v>
      </c>
      <c r="F5" s="3">
        <v>21454</v>
      </c>
      <c r="G5" s="3">
        <v>-10630</v>
      </c>
    </row>
    <row r="6" spans="1:7" x14ac:dyDescent="0.35">
      <c r="A6" s="2" t="s">
        <v>4</v>
      </c>
      <c r="B6" s="2" t="s">
        <v>97</v>
      </c>
      <c r="C6" s="2" t="s">
        <v>21</v>
      </c>
      <c r="D6" s="2" t="s">
        <v>22</v>
      </c>
      <c r="E6" s="3">
        <v>9175</v>
      </c>
      <c r="F6" s="3">
        <v>9093</v>
      </c>
      <c r="G6" s="3">
        <v>82</v>
      </c>
    </row>
    <row r="7" spans="1:7" x14ac:dyDescent="0.35">
      <c r="A7" s="2" t="s">
        <v>4</v>
      </c>
      <c r="B7" s="2" t="s">
        <v>97</v>
      </c>
      <c r="C7" s="2" t="s">
        <v>23</v>
      </c>
      <c r="D7" s="2" t="s">
        <v>24</v>
      </c>
      <c r="E7" s="3">
        <v>29988</v>
      </c>
      <c r="F7" s="3">
        <v>34723</v>
      </c>
      <c r="G7" s="3">
        <v>-4735</v>
      </c>
    </row>
    <row r="8" spans="1:7" x14ac:dyDescent="0.35">
      <c r="A8" s="2" t="s">
        <v>4</v>
      </c>
      <c r="B8" s="2" t="s">
        <v>97</v>
      </c>
      <c r="C8" s="2" t="s">
        <v>25</v>
      </c>
      <c r="D8" s="2" t="s">
        <v>26</v>
      </c>
      <c r="E8" s="3">
        <v>136597</v>
      </c>
      <c r="F8" s="3">
        <v>125482</v>
      </c>
      <c r="G8" s="3">
        <v>11115</v>
      </c>
    </row>
    <row r="9" spans="1:7" x14ac:dyDescent="0.35">
      <c r="A9" s="2" t="s">
        <v>4</v>
      </c>
      <c r="B9" s="2" t="s">
        <v>97</v>
      </c>
      <c r="C9" s="2" t="s">
        <v>27</v>
      </c>
      <c r="D9" s="2" t="s">
        <v>28</v>
      </c>
      <c r="E9" s="3">
        <v>390672</v>
      </c>
      <c r="F9" s="3">
        <v>347117</v>
      </c>
      <c r="G9" s="3">
        <v>43555</v>
      </c>
    </row>
    <row r="10" spans="1:7" x14ac:dyDescent="0.35">
      <c r="A10" s="2" t="s">
        <v>4</v>
      </c>
      <c r="B10" s="2" t="s">
        <v>97</v>
      </c>
      <c r="C10" s="2" t="s">
        <v>29</v>
      </c>
      <c r="D10" s="2" t="s">
        <v>30</v>
      </c>
      <c r="E10" s="3">
        <v>12971</v>
      </c>
      <c r="F10" s="3">
        <v>15504</v>
      </c>
      <c r="G10" s="3">
        <v>-2533</v>
      </c>
    </row>
    <row r="11" spans="1:7" x14ac:dyDescent="0.35">
      <c r="A11" s="2" t="s">
        <v>4</v>
      </c>
      <c r="B11" s="2" t="s">
        <v>97</v>
      </c>
      <c r="C11" s="2" t="s">
        <v>31</v>
      </c>
      <c r="D11" s="2" t="s">
        <v>32</v>
      </c>
      <c r="E11" s="3">
        <v>34610</v>
      </c>
      <c r="F11" s="3">
        <v>29695</v>
      </c>
      <c r="G11" s="3">
        <v>4915</v>
      </c>
    </row>
    <row r="12" spans="1:7" x14ac:dyDescent="0.35">
      <c r="A12" s="2" t="s">
        <v>4</v>
      </c>
      <c r="B12" s="2" t="s">
        <v>97</v>
      </c>
      <c r="C12" s="2" t="s">
        <v>33</v>
      </c>
      <c r="D12" s="2" t="s">
        <v>34</v>
      </c>
      <c r="E12" s="3">
        <v>41662</v>
      </c>
      <c r="F12" s="3">
        <v>27527</v>
      </c>
      <c r="G12" s="3">
        <v>14135</v>
      </c>
    </row>
    <row r="13" spans="1:7" x14ac:dyDescent="0.35">
      <c r="A13" s="2" t="s">
        <v>4</v>
      </c>
      <c r="B13" s="2" t="s">
        <v>97</v>
      </c>
      <c r="C13" s="2" t="s">
        <v>64</v>
      </c>
      <c r="D13" s="2" t="s">
        <v>65</v>
      </c>
      <c r="E13" s="3">
        <v>1000</v>
      </c>
      <c r="F13" s="3">
        <v>1000</v>
      </c>
      <c r="G13" s="1"/>
    </row>
    <row r="14" spans="1:7" x14ac:dyDescent="0.35">
      <c r="A14" s="10" t="s">
        <v>53</v>
      </c>
      <c r="B14" s="10"/>
      <c r="C14" s="10"/>
      <c r="D14" s="10"/>
      <c r="E14" s="6">
        <f>SUM(E3:E13)</f>
        <v>898914</v>
      </c>
      <c r="F14" s="6">
        <f t="shared" ref="F14:G14" si="0">SUM(F3:F13)</f>
        <v>807130</v>
      </c>
      <c r="G14" s="6">
        <f t="shared" si="0"/>
        <v>91784</v>
      </c>
    </row>
    <row r="15" spans="1:7" x14ac:dyDescent="0.35">
      <c r="A15" s="2" t="s">
        <v>4</v>
      </c>
      <c r="B15" s="2" t="s">
        <v>97</v>
      </c>
      <c r="C15" s="2" t="s">
        <v>98</v>
      </c>
      <c r="D15" s="2" t="s">
        <v>99</v>
      </c>
      <c r="E15" s="3">
        <v>0</v>
      </c>
      <c r="F15" s="3">
        <v>6000</v>
      </c>
      <c r="G15" s="1"/>
    </row>
    <row r="16" spans="1:7" x14ac:dyDescent="0.35">
      <c r="A16" s="2" t="s">
        <v>4</v>
      </c>
      <c r="B16" s="2" t="s">
        <v>97</v>
      </c>
      <c r="C16" s="2" t="s">
        <v>35</v>
      </c>
      <c r="D16" s="2" t="s">
        <v>36</v>
      </c>
      <c r="E16" s="3">
        <v>30000</v>
      </c>
      <c r="F16" s="3">
        <v>30000</v>
      </c>
      <c r="G16" s="1"/>
    </row>
    <row r="17" spans="1:7" x14ac:dyDescent="0.35">
      <c r="A17" s="2" t="s">
        <v>4</v>
      </c>
      <c r="B17" s="2" t="s">
        <v>97</v>
      </c>
      <c r="C17" s="2" t="s">
        <v>100</v>
      </c>
      <c r="D17" s="2" t="s">
        <v>101</v>
      </c>
      <c r="E17" s="3">
        <v>1046300</v>
      </c>
      <c r="F17" s="3">
        <v>1050600</v>
      </c>
      <c r="G17" s="1"/>
    </row>
    <row r="18" spans="1:7" x14ac:dyDescent="0.35">
      <c r="A18" s="2" t="s">
        <v>4</v>
      </c>
      <c r="B18" s="2" t="s">
        <v>97</v>
      </c>
      <c r="C18" s="2" t="s">
        <v>37</v>
      </c>
      <c r="D18" s="2" t="s">
        <v>38</v>
      </c>
      <c r="E18" s="3">
        <v>66000</v>
      </c>
      <c r="F18" s="3">
        <v>70000</v>
      </c>
      <c r="G18" s="1"/>
    </row>
    <row r="19" spans="1:7" x14ac:dyDescent="0.35">
      <c r="A19" s="2" t="s">
        <v>4</v>
      </c>
      <c r="B19" s="2" t="s">
        <v>97</v>
      </c>
      <c r="C19" s="2" t="s">
        <v>102</v>
      </c>
      <c r="D19" s="2" t="s">
        <v>103</v>
      </c>
      <c r="E19" s="3">
        <v>85000</v>
      </c>
      <c r="F19" s="3">
        <v>85000</v>
      </c>
      <c r="G19" s="1"/>
    </row>
    <row r="20" spans="1:7" x14ac:dyDescent="0.35">
      <c r="A20" s="2" t="s">
        <v>4</v>
      </c>
      <c r="B20" s="2" t="s">
        <v>97</v>
      </c>
      <c r="C20" s="2" t="s">
        <v>104</v>
      </c>
      <c r="D20" s="2" t="s">
        <v>105</v>
      </c>
      <c r="E20" s="3">
        <v>1500</v>
      </c>
      <c r="F20" s="3">
        <v>1500</v>
      </c>
      <c r="G20" s="1"/>
    </row>
    <row r="21" spans="1:7" x14ac:dyDescent="0.35">
      <c r="A21" s="2" t="s">
        <v>4</v>
      </c>
      <c r="B21" s="2" t="s">
        <v>97</v>
      </c>
      <c r="C21" s="2" t="s">
        <v>106</v>
      </c>
      <c r="D21" s="2" t="s">
        <v>107</v>
      </c>
      <c r="E21" s="3">
        <v>0</v>
      </c>
      <c r="F21" s="3">
        <v>500</v>
      </c>
      <c r="G21" s="1"/>
    </row>
    <row r="22" spans="1:7" x14ac:dyDescent="0.35">
      <c r="A22" s="2" t="s">
        <v>4</v>
      </c>
      <c r="B22" s="2" t="s">
        <v>97</v>
      </c>
      <c r="C22" s="2" t="s">
        <v>43</v>
      </c>
      <c r="D22" s="2" t="s">
        <v>44</v>
      </c>
      <c r="E22" s="3">
        <v>0</v>
      </c>
      <c r="F22" s="3">
        <v>2000</v>
      </c>
      <c r="G22" s="1"/>
    </row>
    <row r="23" spans="1:7" x14ac:dyDescent="0.35">
      <c r="A23" s="2" t="s">
        <v>4</v>
      </c>
      <c r="B23" s="2" t="s">
        <v>97</v>
      </c>
      <c r="C23" s="2" t="s">
        <v>108</v>
      </c>
      <c r="D23" s="2" t="s">
        <v>109</v>
      </c>
      <c r="E23" s="3">
        <v>390000</v>
      </c>
      <c r="F23" s="3">
        <v>393000</v>
      </c>
      <c r="G23" s="1"/>
    </row>
    <row r="24" spans="1:7" x14ac:dyDescent="0.35">
      <c r="A24" s="2" t="s">
        <v>4</v>
      </c>
      <c r="B24" s="2" t="s">
        <v>97</v>
      </c>
      <c r="C24" s="2" t="s">
        <v>82</v>
      </c>
      <c r="D24" s="2" t="s">
        <v>83</v>
      </c>
      <c r="E24" s="3">
        <v>4000</v>
      </c>
      <c r="F24" s="3">
        <v>2000</v>
      </c>
      <c r="G24" s="1"/>
    </row>
    <row r="25" spans="1:7" x14ac:dyDescent="0.35">
      <c r="A25" s="2" t="s">
        <v>4</v>
      </c>
      <c r="B25" s="2" t="s">
        <v>97</v>
      </c>
      <c r="C25" s="2" t="s">
        <v>110</v>
      </c>
      <c r="D25" s="2" t="s">
        <v>111</v>
      </c>
      <c r="E25" s="3">
        <v>11400</v>
      </c>
      <c r="F25" s="3">
        <v>11000</v>
      </c>
      <c r="G25" s="1"/>
    </row>
    <row r="26" spans="1:7" x14ac:dyDescent="0.35">
      <c r="A26" s="2" t="s">
        <v>4</v>
      </c>
      <c r="B26" s="2" t="s">
        <v>97</v>
      </c>
      <c r="C26" s="2" t="s">
        <v>112</v>
      </c>
      <c r="D26" s="2" t="s">
        <v>113</v>
      </c>
      <c r="E26" s="3">
        <v>34000</v>
      </c>
      <c r="F26" s="3">
        <v>34500</v>
      </c>
      <c r="G26" s="1"/>
    </row>
    <row r="27" spans="1:7" x14ac:dyDescent="0.35">
      <c r="A27" s="2" t="s">
        <v>4</v>
      </c>
      <c r="B27" s="2" t="s">
        <v>97</v>
      </c>
      <c r="C27" s="2" t="s">
        <v>49</v>
      </c>
      <c r="D27" s="2" t="s">
        <v>50</v>
      </c>
      <c r="E27" s="3">
        <v>20000</v>
      </c>
      <c r="F27" s="3">
        <v>5000</v>
      </c>
      <c r="G27" s="1"/>
    </row>
    <row r="28" spans="1:7" x14ac:dyDescent="0.35">
      <c r="A28" s="2" t="s">
        <v>4</v>
      </c>
      <c r="B28" s="2" t="s">
        <v>97</v>
      </c>
      <c r="C28" s="9">
        <v>23020</v>
      </c>
      <c r="D28" s="2" t="s">
        <v>164</v>
      </c>
      <c r="E28" s="3">
        <v>1000</v>
      </c>
      <c r="F28" s="3">
        <v>0</v>
      </c>
      <c r="G28" s="1"/>
    </row>
    <row r="29" spans="1:7" x14ac:dyDescent="0.35">
      <c r="A29" s="2" t="s">
        <v>4</v>
      </c>
      <c r="B29" s="2" t="s">
        <v>97</v>
      </c>
      <c r="C29" s="9">
        <v>23120</v>
      </c>
      <c r="D29" s="2" t="s">
        <v>165</v>
      </c>
      <c r="E29" s="3">
        <v>1900</v>
      </c>
      <c r="F29" s="3">
        <v>0</v>
      </c>
      <c r="G29" s="1"/>
    </row>
    <row r="30" spans="1:7" x14ac:dyDescent="0.35">
      <c r="A30" s="10" t="s">
        <v>54</v>
      </c>
      <c r="B30" s="10"/>
      <c r="C30" s="10"/>
      <c r="D30" s="10"/>
      <c r="E30" s="6">
        <f>SUM(E15:E29)</f>
        <v>1691100</v>
      </c>
      <c r="F30" s="6">
        <f>SUM(F15:F29)</f>
        <v>1691100</v>
      </c>
      <c r="G30" s="6">
        <f t="shared" ref="G30" si="1">SUM(G15:G27)</f>
        <v>0</v>
      </c>
    </row>
    <row r="31" spans="1:7" x14ac:dyDescent="0.35">
      <c r="A31" s="2" t="s">
        <v>4</v>
      </c>
      <c r="B31" s="2" t="s">
        <v>97</v>
      </c>
      <c r="C31" s="2" t="s">
        <v>51</v>
      </c>
      <c r="D31" s="2" t="s">
        <v>52</v>
      </c>
      <c r="E31" s="3">
        <v>35000</v>
      </c>
      <c r="F31" s="3">
        <v>10000</v>
      </c>
      <c r="G31" s="3">
        <v>25000</v>
      </c>
    </row>
    <row r="32" spans="1:7" x14ac:dyDescent="0.35">
      <c r="A32" s="2" t="s">
        <v>4</v>
      </c>
      <c r="B32" s="2" t="s">
        <v>97</v>
      </c>
      <c r="C32" s="2" t="s">
        <v>114</v>
      </c>
      <c r="D32" s="2" t="s">
        <v>115</v>
      </c>
      <c r="E32" s="3">
        <v>7000</v>
      </c>
      <c r="F32" s="3">
        <v>7000</v>
      </c>
      <c r="G32" s="1"/>
    </row>
    <row r="33" spans="1:7" x14ac:dyDescent="0.35">
      <c r="A33" s="2" t="s">
        <v>4</v>
      </c>
      <c r="B33" s="2" t="s">
        <v>97</v>
      </c>
      <c r="C33" s="2" t="s">
        <v>116</v>
      </c>
      <c r="D33" s="2" t="s">
        <v>101</v>
      </c>
      <c r="E33" s="3">
        <v>647000</v>
      </c>
      <c r="F33" s="3">
        <v>275000</v>
      </c>
      <c r="G33" s="3">
        <v>372000</v>
      </c>
    </row>
    <row r="34" spans="1:7" x14ac:dyDescent="0.35">
      <c r="A34" s="2" t="s">
        <v>4</v>
      </c>
      <c r="B34" s="2" t="s">
        <v>97</v>
      </c>
      <c r="C34" s="2" t="s">
        <v>117</v>
      </c>
      <c r="D34" s="2" t="s">
        <v>52</v>
      </c>
      <c r="E34" s="3">
        <v>5000</v>
      </c>
      <c r="F34" s="3">
        <v>5000</v>
      </c>
      <c r="G34" s="1"/>
    </row>
    <row r="35" spans="1:7" x14ac:dyDescent="0.35">
      <c r="A35" s="2" t="s">
        <v>4</v>
      </c>
      <c r="B35" s="2" t="s">
        <v>97</v>
      </c>
      <c r="C35" s="2" t="s">
        <v>118</v>
      </c>
      <c r="D35" s="2" t="s">
        <v>101</v>
      </c>
      <c r="E35" s="3">
        <v>680000</v>
      </c>
      <c r="F35" s="3">
        <v>662000</v>
      </c>
      <c r="G35" s="3">
        <v>18000</v>
      </c>
    </row>
    <row r="36" spans="1:7" x14ac:dyDescent="0.35">
      <c r="A36" s="2" t="s">
        <v>4</v>
      </c>
      <c r="B36" s="2" t="s">
        <v>97</v>
      </c>
      <c r="C36" s="2" t="s">
        <v>90</v>
      </c>
      <c r="D36" s="2" t="s">
        <v>91</v>
      </c>
      <c r="E36" s="3">
        <v>1765000</v>
      </c>
      <c r="F36" s="3">
        <v>1316000</v>
      </c>
      <c r="G36" s="3">
        <v>449000</v>
      </c>
    </row>
    <row r="37" spans="1:7" x14ac:dyDescent="0.35">
      <c r="A37" s="10" t="s">
        <v>55</v>
      </c>
      <c r="B37" s="10"/>
      <c r="C37" s="10"/>
      <c r="D37" s="10"/>
      <c r="E37" s="6">
        <f>SUM(E31:E36)</f>
        <v>3139000</v>
      </c>
      <c r="F37" s="6">
        <f t="shared" ref="F37:G37" si="2">SUM(F31:F36)</f>
        <v>2275000</v>
      </c>
      <c r="G37" s="6">
        <f t="shared" si="2"/>
        <v>864000</v>
      </c>
    </row>
    <row r="38" spans="1:7" x14ac:dyDescent="0.35">
      <c r="A38" s="11" t="s">
        <v>119</v>
      </c>
      <c r="B38" s="11"/>
      <c r="C38" s="11"/>
      <c r="D38" s="11"/>
      <c r="E38" s="6">
        <f>E14+E30+E37</f>
        <v>5729014</v>
      </c>
      <c r="F38" s="6">
        <f t="shared" ref="F38:G38" si="3">F14+F30+F37</f>
        <v>4773230</v>
      </c>
      <c r="G38" s="6">
        <f t="shared" si="3"/>
        <v>955784</v>
      </c>
    </row>
  </sheetData>
  <mergeCells count="4">
    <mergeCell ref="A37:D37"/>
    <mergeCell ref="A30:D30"/>
    <mergeCell ref="A14:D14"/>
    <mergeCell ref="A38:D38"/>
  </mergeCells>
  <pageMargins left="0.70866141732283472" right="0.70866141732283472" top="0.27559055118110237" bottom="0.27559055118110237" header="0.31496062992125984" footer="0.31496062992125984"/>
  <pageSetup paperSize="9" orientation="landscape" r:id="rId1"/>
  <ignoredErrors>
    <ignoredError sqref="A3:G14 A16:G16 A15:D15 F15:G15 A19:G20 A17:D17 F17:G17 A18:D18 F18:G18 A31:G38 A21:D21 F21:G21 A22:D22 F22:G22 A23:D23 F23:G23 A24:D24 F24:G24 A25:D25 F25:G25 A26:D26 F26:G26 A27:D27 F27:G27 A30:D30 G3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workbookViewId="0">
      <selection activeCell="A19" sqref="A19:D19"/>
    </sheetView>
  </sheetViews>
  <sheetFormatPr baseColWidth="10" defaultRowHeight="14.5" x14ac:dyDescent="0.35"/>
  <cols>
    <col min="1" max="1" width="5.26953125" bestFit="1" customWidth="1"/>
    <col min="4" max="4" width="35.45312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12</v>
      </c>
    </row>
    <row r="3" spans="1:7" x14ac:dyDescent="0.35">
      <c r="A3" s="2" t="s">
        <v>4</v>
      </c>
      <c r="B3" s="2" t="s">
        <v>120</v>
      </c>
      <c r="C3" s="2" t="s">
        <v>17</v>
      </c>
      <c r="D3" s="2" t="s">
        <v>18</v>
      </c>
      <c r="E3" s="3">
        <v>96429</v>
      </c>
      <c r="F3" s="3">
        <v>111497</v>
      </c>
      <c r="G3" s="3">
        <v>-15068</v>
      </c>
    </row>
    <row r="4" spans="1:7" x14ac:dyDescent="0.35">
      <c r="A4" s="2" t="s">
        <v>4</v>
      </c>
      <c r="B4" s="2" t="s">
        <v>120</v>
      </c>
      <c r="C4" s="2" t="s">
        <v>19</v>
      </c>
      <c r="D4" s="2" t="s">
        <v>20</v>
      </c>
      <c r="E4" s="3">
        <v>14132</v>
      </c>
      <c r="F4" s="1"/>
      <c r="G4" s="3">
        <v>14132</v>
      </c>
    </row>
    <row r="5" spans="1:7" x14ac:dyDescent="0.35">
      <c r="A5" s="2" t="s">
        <v>4</v>
      </c>
      <c r="B5" s="2" t="s">
        <v>120</v>
      </c>
      <c r="C5" s="2" t="s">
        <v>58</v>
      </c>
      <c r="D5" s="2" t="s">
        <v>59</v>
      </c>
      <c r="E5" s="3">
        <v>75767</v>
      </c>
      <c r="F5" s="3">
        <v>75091</v>
      </c>
      <c r="G5" s="3">
        <v>676</v>
      </c>
    </row>
    <row r="6" spans="1:7" x14ac:dyDescent="0.35">
      <c r="A6" s="2" t="s">
        <v>4</v>
      </c>
      <c r="B6" s="2" t="s">
        <v>120</v>
      </c>
      <c r="C6" s="2" t="s">
        <v>21</v>
      </c>
      <c r="D6" s="2" t="s">
        <v>22</v>
      </c>
      <c r="E6" s="3">
        <v>9175</v>
      </c>
      <c r="F6" s="3">
        <v>9093</v>
      </c>
      <c r="G6" s="3">
        <v>82</v>
      </c>
    </row>
    <row r="7" spans="1:7" x14ac:dyDescent="0.35">
      <c r="A7" s="2" t="s">
        <v>4</v>
      </c>
      <c r="B7" s="2" t="s">
        <v>120</v>
      </c>
      <c r="C7" s="2" t="s">
        <v>23</v>
      </c>
      <c r="D7" s="2" t="s">
        <v>24</v>
      </c>
      <c r="E7" s="3">
        <v>57465</v>
      </c>
      <c r="F7" s="3">
        <v>57386</v>
      </c>
      <c r="G7" s="3">
        <v>79</v>
      </c>
    </row>
    <row r="8" spans="1:7" x14ac:dyDescent="0.35">
      <c r="A8" s="2" t="s">
        <v>4</v>
      </c>
      <c r="B8" s="2" t="s">
        <v>120</v>
      </c>
      <c r="C8" s="2" t="s">
        <v>25</v>
      </c>
      <c r="D8" s="2" t="s">
        <v>26</v>
      </c>
      <c r="E8" s="3">
        <v>134866</v>
      </c>
      <c r="F8" s="3">
        <v>132977</v>
      </c>
      <c r="G8" s="3">
        <v>1889</v>
      </c>
    </row>
    <row r="9" spans="1:7" x14ac:dyDescent="0.35">
      <c r="A9" s="2" t="s">
        <v>4</v>
      </c>
      <c r="B9" s="2" t="s">
        <v>120</v>
      </c>
      <c r="C9" s="2" t="s">
        <v>27</v>
      </c>
      <c r="D9" s="2" t="s">
        <v>28</v>
      </c>
      <c r="E9" s="3">
        <v>314291</v>
      </c>
      <c r="F9" s="3">
        <v>312643</v>
      </c>
      <c r="G9" s="3">
        <v>1648</v>
      </c>
    </row>
    <row r="10" spans="1:7" x14ac:dyDescent="0.35">
      <c r="A10" s="2" t="s">
        <v>4</v>
      </c>
      <c r="B10" s="2" t="s">
        <v>120</v>
      </c>
      <c r="C10" s="2" t="s">
        <v>29</v>
      </c>
      <c r="D10" s="2" t="s">
        <v>30</v>
      </c>
      <c r="E10" s="3">
        <v>27551</v>
      </c>
      <c r="F10" s="3">
        <v>27517</v>
      </c>
      <c r="G10" s="3">
        <v>34</v>
      </c>
    </row>
    <row r="11" spans="1:7" x14ac:dyDescent="0.35">
      <c r="A11" s="10" t="s">
        <v>53</v>
      </c>
      <c r="B11" s="10"/>
      <c r="C11" s="10"/>
      <c r="D11" s="10"/>
      <c r="E11" s="6">
        <f>SUM(E3:E10)</f>
        <v>729676</v>
      </c>
      <c r="F11" s="6">
        <f t="shared" ref="F11:G11" si="0">SUM(F3:F10)</f>
        <v>726204</v>
      </c>
      <c r="G11" s="6">
        <f t="shared" si="0"/>
        <v>3472</v>
      </c>
    </row>
    <row r="12" spans="1:7" x14ac:dyDescent="0.35">
      <c r="A12" s="2" t="s">
        <v>4</v>
      </c>
      <c r="B12" s="2" t="s">
        <v>120</v>
      </c>
      <c r="C12" s="2" t="s">
        <v>76</v>
      </c>
      <c r="D12" s="2" t="s">
        <v>77</v>
      </c>
      <c r="E12" s="3">
        <v>4000</v>
      </c>
      <c r="F12" s="3">
        <v>4000</v>
      </c>
      <c r="G12" s="1"/>
    </row>
    <row r="13" spans="1:7" x14ac:dyDescent="0.35">
      <c r="A13" s="2" t="s">
        <v>4</v>
      </c>
      <c r="B13" s="2" t="s">
        <v>120</v>
      </c>
      <c r="C13" s="2" t="s">
        <v>47</v>
      </c>
      <c r="D13" s="2" t="s">
        <v>48</v>
      </c>
      <c r="E13" s="3">
        <v>66000</v>
      </c>
      <c r="F13" s="3">
        <v>85000</v>
      </c>
      <c r="G13" s="3">
        <v>-19000</v>
      </c>
    </row>
    <row r="14" spans="1:7" x14ac:dyDescent="0.35">
      <c r="A14" s="2" t="s">
        <v>4</v>
      </c>
      <c r="B14" s="2" t="s">
        <v>120</v>
      </c>
      <c r="C14" s="2" t="s">
        <v>49</v>
      </c>
      <c r="D14" s="2" t="s">
        <v>50</v>
      </c>
      <c r="E14" s="1"/>
      <c r="F14" s="1"/>
      <c r="G14" s="1"/>
    </row>
    <row r="15" spans="1:7" x14ac:dyDescent="0.35">
      <c r="A15" s="2" t="s">
        <v>4</v>
      </c>
      <c r="B15" s="2" t="s">
        <v>120</v>
      </c>
      <c r="C15" s="2" t="s">
        <v>121</v>
      </c>
      <c r="D15" s="2" t="s">
        <v>122</v>
      </c>
      <c r="E15" s="3">
        <v>1000</v>
      </c>
      <c r="F15" s="3">
        <v>1000</v>
      </c>
      <c r="G15" s="1"/>
    </row>
    <row r="16" spans="1:7" x14ac:dyDescent="0.35">
      <c r="A16" s="2" t="s">
        <v>4</v>
      </c>
      <c r="B16" s="2" t="s">
        <v>120</v>
      </c>
      <c r="C16" s="2" t="s">
        <v>84</v>
      </c>
      <c r="D16" s="2" t="s">
        <v>85</v>
      </c>
      <c r="E16" s="3">
        <v>1000</v>
      </c>
      <c r="F16" s="3">
        <v>1000</v>
      </c>
      <c r="G16" s="1"/>
    </row>
    <row r="17" spans="1:7" x14ac:dyDescent="0.35">
      <c r="A17" s="10" t="s">
        <v>54</v>
      </c>
      <c r="B17" s="10"/>
      <c r="C17" s="10"/>
      <c r="D17" s="10"/>
      <c r="E17" s="6">
        <f>SUM(E12:E16)</f>
        <v>72000</v>
      </c>
      <c r="F17" s="6">
        <f t="shared" ref="F17:G17" si="1">SUM(F12:F16)</f>
        <v>91000</v>
      </c>
      <c r="G17" s="6">
        <f t="shared" si="1"/>
        <v>-19000</v>
      </c>
    </row>
    <row r="18" spans="1:7" x14ac:dyDescent="0.35">
      <c r="A18" s="2" t="s">
        <v>4</v>
      </c>
      <c r="B18" s="2" t="s">
        <v>120</v>
      </c>
      <c r="C18" s="2" t="s">
        <v>123</v>
      </c>
      <c r="D18" s="2" t="s">
        <v>124</v>
      </c>
      <c r="E18" s="3">
        <v>19000</v>
      </c>
      <c r="F18" s="1"/>
      <c r="G18" s="3">
        <v>19000</v>
      </c>
    </row>
    <row r="19" spans="1:7" x14ac:dyDescent="0.35">
      <c r="A19" s="10" t="s">
        <v>125</v>
      </c>
      <c r="B19" s="10"/>
      <c r="C19" s="10"/>
      <c r="D19" s="10"/>
      <c r="E19" s="6">
        <f>SUM(E18)</f>
        <v>19000</v>
      </c>
      <c r="F19" s="6">
        <f t="shared" ref="F19:G19" si="2">SUM(F18)</f>
        <v>0</v>
      </c>
      <c r="G19" s="6">
        <f t="shared" si="2"/>
        <v>19000</v>
      </c>
    </row>
    <row r="20" spans="1:7" x14ac:dyDescent="0.35">
      <c r="A20" s="2" t="s">
        <v>4</v>
      </c>
      <c r="B20" s="2" t="s">
        <v>120</v>
      </c>
      <c r="C20" s="2" t="s">
        <v>114</v>
      </c>
      <c r="D20" s="2" t="s">
        <v>115</v>
      </c>
      <c r="E20" s="3">
        <v>30000</v>
      </c>
      <c r="F20" s="3">
        <v>50000</v>
      </c>
      <c r="G20" s="3">
        <v>-20000</v>
      </c>
    </row>
    <row r="21" spans="1:7" x14ac:dyDescent="0.35">
      <c r="A21" s="10" t="s">
        <v>55</v>
      </c>
      <c r="B21" s="10"/>
      <c r="C21" s="10"/>
      <c r="D21" s="10"/>
      <c r="E21" s="6">
        <f>SUM(E20)</f>
        <v>30000</v>
      </c>
      <c r="F21" s="6">
        <f t="shared" ref="F21:G21" si="3">SUM(F20)</f>
        <v>50000</v>
      </c>
      <c r="G21" s="6">
        <f t="shared" si="3"/>
        <v>-20000</v>
      </c>
    </row>
    <row r="22" spans="1:7" x14ac:dyDescent="0.35">
      <c r="A22" s="12" t="s">
        <v>126</v>
      </c>
      <c r="B22" s="12"/>
      <c r="C22" s="12"/>
      <c r="D22" s="12"/>
      <c r="E22" s="6">
        <f>E11+E17+E19+E21</f>
        <v>850676</v>
      </c>
      <c r="F22" s="6">
        <f t="shared" ref="F22:G22" si="4">F11+F17+F19+F21</f>
        <v>867204</v>
      </c>
      <c r="G22" s="6">
        <f t="shared" si="4"/>
        <v>-16528</v>
      </c>
    </row>
  </sheetData>
  <mergeCells count="5">
    <mergeCell ref="A11:D11"/>
    <mergeCell ref="A17:D17"/>
    <mergeCell ref="A19:D19"/>
    <mergeCell ref="A21:D21"/>
    <mergeCell ref="A22:D22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20:D20 A3:D10 A12:D16 A18:D1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A26" sqref="A26:D26"/>
    </sheetView>
  </sheetViews>
  <sheetFormatPr baseColWidth="10" defaultRowHeight="14.5" x14ac:dyDescent="0.35"/>
  <cols>
    <col min="1" max="1" width="5.26953125" bestFit="1" customWidth="1"/>
    <col min="4" max="4" width="38.453125" bestFit="1" customWidth="1"/>
    <col min="5" max="5" width="11.45312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12</v>
      </c>
    </row>
    <row r="3" spans="1:7" x14ac:dyDescent="0.35">
      <c r="A3" s="2" t="s">
        <v>4</v>
      </c>
      <c r="B3" s="2" t="s">
        <v>127</v>
      </c>
      <c r="C3" s="2" t="s">
        <v>17</v>
      </c>
      <c r="D3" s="2" t="s">
        <v>18</v>
      </c>
      <c r="E3" s="3">
        <v>32143</v>
      </c>
      <c r="F3" s="3">
        <v>31856</v>
      </c>
      <c r="G3" s="3">
        <v>287</v>
      </c>
    </row>
    <row r="4" spans="1:7" x14ac:dyDescent="0.35">
      <c r="A4" s="2" t="s">
        <v>4</v>
      </c>
      <c r="B4" s="2" t="s">
        <v>127</v>
      </c>
      <c r="C4" s="2" t="s">
        <v>19</v>
      </c>
      <c r="D4" s="2" t="s">
        <v>20</v>
      </c>
      <c r="E4" s="3">
        <v>42397</v>
      </c>
      <c r="F4" s="3">
        <v>28013</v>
      </c>
      <c r="G4" s="3">
        <v>14384</v>
      </c>
    </row>
    <row r="5" spans="1:7" x14ac:dyDescent="0.35">
      <c r="A5" s="2" t="s">
        <v>4</v>
      </c>
      <c r="B5" s="2" t="s">
        <v>127</v>
      </c>
      <c r="C5" s="2" t="s">
        <v>58</v>
      </c>
      <c r="D5" s="2" t="s">
        <v>59</v>
      </c>
      <c r="E5" s="3">
        <v>184006</v>
      </c>
      <c r="F5" s="3">
        <v>193090</v>
      </c>
      <c r="G5" s="3">
        <v>-9084</v>
      </c>
    </row>
    <row r="6" spans="1:7" x14ac:dyDescent="0.35">
      <c r="A6" s="2" t="s">
        <v>4</v>
      </c>
      <c r="B6" s="2" t="s">
        <v>127</v>
      </c>
      <c r="C6" s="2" t="s">
        <v>21</v>
      </c>
      <c r="D6" s="2" t="s">
        <v>22</v>
      </c>
      <c r="E6" s="3">
        <v>91746</v>
      </c>
      <c r="F6" s="3">
        <v>90926</v>
      </c>
      <c r="G6" s="3">
        <v>820</v>
      </c>
    </row>
    <row r="7" spans="1:7" x14ac:dyDescent="0.35">
      <c r="A7" s="2" t="s">
        <v>4</v>
      </c>
      <c r="B7" s="2" t="s">
        <v>127</v>
      </c>
      <c r="C7" s="2" t="s">
        <v>23</v>
      </c>
      <c r="D7" s="2" t="s">
        <v>24</v>
      </c>
      <c r="E7" s="3">
        <v>104828</v>
      </c>
      <c r="F7" s="3">
        <v>96688</v>
      </c>
      <c r="G7" s="3">
        <v>8140</v>
      </c>
    </row>
    <row r="8" spans="1:7" x14ac:dyDescent="0.35">
      <c r="A8" s="2" t="s">
        <v>4</v>
      </c>
      <c r="B8" s="2" t="s">
        <v>127</v>
      </c>
      <c r="C8" s="2" t="s">
        <v>25</v>
      </c>
      <c r="D8" s="2" t="s">
        <v>26</v>
      </c>
      <c r="E8" s="3">
        <v>214076</v>
      </c>
      <c r="F8" s="3">
        <v>205516</v>
      </c>
      <c r="G8" s="3">
        <v>8560</v>
      </c>
    </row>
    <row r="9" spans="1:7" x14ac:dyDescent="0.35">
      <c r="A9" s="2" t="s">
        <v>4</v>
      </c>
      <c r="B9" s="2" t="s">
        <v>127</v>
      </c>
      <c r="C9" s="2" t="s">
        <v>27</v>
      </c>
      <c r="D9" s="2" t="s">
        <v>28</v>
      </c>
      <c r="E9" s="3">
        <v>487511</v>
      </c>
      <c r="F9" s="3">
        <v>468093</v>
      </c>
      <c r="G9" s="3">
        <v>19418</v>
      </c>
    </row>
    <row r="10" spans="1:7" x14ac:dyDescent="0.35">
      <c r="A10" s="2" t="s">
        <v>4</v>
      </c>
      <c r="B10" s="2" t="s">
        <v>127</v>
      </c>
      <c r="C10" s="2" t="s">
        <v>29</v>
      </c>
      <c r="D10" s="2" t="s">
        <v>30</v>
      </c>
      <c r="E10" s="3">
        <v>57633</v>
      </c>
      <c r="F10" s="3">
        <v>55827</v>
      </c>
      <c r="G10" s="3">
        <v>1806</v>
      </c>
    </row>
    <row r="11" spans="1:7" x14ac:dyDescent="0.35">
      <c r="A11" s="2" t="s">
        <v>4</v>
      </c>
      <c r="B11" s="2" t="s">
        <v>127</v>
      </c>
      <c r="C11" s="2" t="s">
        <v>31</v>
      </c>
      <c r="D11" s="2" t="s">
        <v>32</v>
      </c>
      <c r="E11" s="3">
        <v>69262</v>
      </c>
      <c r="F11" s="3">
        <v>68074</v>
      </c>
      <c r="G11" s="3">
        <v>1188</v>
      </c>
    </row>
    <row r="12" spans="1:7" x14ac:dyDescent="0.35">
      <c r="A12" s="2" t="s">
        <v>4</v>
      </c>
      <c r="B12" s="2" t="s">
        <v>127</v>
      </c>
      <c r="C12" s="2" t="s">
        <v>33</v>
      </c>
      <c r="D12" s="2" t="s">
        <v>34</v>
      </c>
      <c r="E12" s="3">
        <v>60779</v>
      </c>
      <c r="F12" s="3">
        <v>60237</v>
      </c>
      <c r="G12" s="3">
        <v>542</v>
      </c>
    </row>
    <row r="13" spans="1:7" x14ac:dyDescent="0.35">
      <c r="A13" s="10" t="s">
        <v>53</v>
      </c>
      <c r="B13" s="10"/>
      <c r="C13" s="10"/>
      <c r="D13" s="10"/>
      <c r="E13" s="6">
        <f>SUM(E3:E12)</f>
        <v>1344381</v>
      </c>
      <c r="F13" s="6">
        <f t="shared" ref="F13:G13" si="0">SUM(F3:F12)</f>
        <v>1298320</v>
      </c>
      <c r="G13" s="6">
        <f t="shared" si="0"/>
        <v>46061</v>
      </c>
    </row>
    <row r="14" spans="1:7" x14ac:dyDescent="0.35">
      <c r="A14" s="2" t="s">
        <v>4</v>
      </c>
      <c r="B14" s="2" t="s">
        <v>127</v>
      </c>
      <c r="C14" s="2" t="s">
        <v>35</v>
      </c>
      <c r="D14" s="2" t="s">
        <v>36</v>
      </c>
      <c r="E14" s="3">
        <v>15000</v>
      </c>
      <c r="F14" s="3">
        <v>15000</v>
      </c>
      <c r="G14" s="1"/>
    </row>
    <row r="15" spans="1:7" x14ac:dyDescent="0.35">
      <c r="A15" s="2" t="s">
        <v>4</v>
      </c>
      <c r="B15" s="2" t="s">
        <v>127</v>
      </c>
      <c r="C15" s="2" t="s">
        <v>128</v>
      </c>
      <c r="D15" s="2" t="s">
        <v>129</v>
      </c>
      <c r="E15" s="3">
        <v>2000</v>
      </c>
      <c r="F15" s="3">
        <v>2000</v>
      </c>
      <c r="G15" s="1"/>
    </row>
    <row r="16" spans="1:7" x14ac:dyDescent="0.35">
      <c r="A16" s="2" t="s">
        <v>4</v>
      </c>
      <c r="B16" s="2" t="s">
        <v>127</v>
      </c>
      <c r="C16" s="2" t="s">
        <v>43</v>
      </c>
      <c r="D16" s="2" t="s">
        <v>44</v>
      </c>
      <c r="E16" s="3">
        <v>2000</v>
      </c>
      <c r="F16" s="3">
        <v>2000</v>
      </c>
      <c r="G16" s="1"/>
    </row>
    <row r="17" spans="1:7" x14ac:dyDescent="0.35">
      <c r="A17" s="2" t="s">
        <v>4</v>
      </c>
      <c r="B17" s="2" t="s">
        <v>127</v>
      </c>
      <c r="C17" s="2" t="s">
        <v>108</v>
      </c>
      <c r="D17" s="2" t="s">
        <v>109</v>
      </c>
      <c r="E17" s="3">
        <v>1389425</v>
      </c>
      <c r="F17" s="3">
        <v>1380000</v>
      </c>
      <c r="G17" s="3">
        <v>9425</v>
      </c>
    </row>
    <row r="18" spans="1:7" x14ac:dyDescent="0.35">
      <c r="A18" s="2" t="s">
        <v>4</v>
      </c>
      <c r="B18" s="2" t="s">
        <v>127</v>
      </c>
      <c r="C18" s="2" t="s">
        <v>82</v>
      </c>
      <c r="D18" s="2" t="s">
        <v>83</v>
      </c>
      <c r="E18" s="3">
        <v>6000</v>
      </c>
      <c r="F18" s="3">
        <v>6000</v>
      </c>
      <c r="G18" s="1"/>
    </row>
    <row r="19" spans="1:7" x14ac:dyDescent="0.35">
      <c r="A19" s="2" t="s">
        <v>4</v>
      </c>
      <c r="B19" s="2" t="s">
        <v>127</v>
      </c>
      <c r="C19" s="2" t="s">
        <v>130</v>
      </c>
      <c r="D19" s="2" t="s">
        <v>131</v>
      </c>
      <c r="E19" s="3">
        <v>30000</v>
      </c>
      <c r="F19" s="3">
        <v>40000</v>
      </c>
      <c r="G19" s="3">
        <v>-10000</v>
      </c>
    </row>
    <row r="20" spans="1:7" x14ac:dyDescent="0.35">
      <c r="A20" s="2" t="s">
        <v>4</v>
      </c>
      <c r="B20" s="2" t="s">
        <v>127</v>
      </c>
      <c r="C20" s="2" t="s">
        <v>49</v>
      </c>
      <c r="D20" s="2" t="s">
        <v>50</v>
      </c>
      <c r="E20" s="3">
        <v>362900</v>
      </c>
      <c r="F20" s="3">
        <v>362900</v>
      </c>
      <c r="G20" s="1"/>
    </row>
    <row r="21" spans="1:7" x14ac:dyDescent="0.35">
      <c r="A21" s="2" t="s">
        <v>4</v>
      </c>
      <c r="B21" s="2" t="s">
        <v>127</v>
      </c>
      <c r="C21" s="2" t="s">
        <v>84</v>
      </c>
      <c r="D21" s="2" t="s">
        <v>85</v>
      </c>
      <c r="E21" s="3">
        <v>300</v>
      </c>
      <c r="F21" s="3">
        <v>300</v>
      </c>
      <c r="G21" s="1"/>
    </row>
    <row r="22" spans="1:7" x14ac:dyDescent="0.35">
      <c r="A22" s="2" t="s">
        <v>4</v>
      </c>
      <c r="B22" s="2" t="s">
        <v>127</v>
      </c>
      <c r="C22" s="2" t="s">
        <v>86</v>
      </c>
      <c r="D22" s="2" t="s">
        <v>87</v>
      </c>
      <c r="E22" s="3">
        <v>500</v>
      </c>
      <c r="F22" s="3">
        <v>500</v>
      </c>
      <c r="G22" s="1"/>
    </row>
    <row r="23" spans="1:7" x14ac:dyDescent="0.35">
      <c r="A23" s="10" t="s">
        <v>54</v>
      </c>
      <c r="B23" s="10"/>
      <c r="C23" s="10"/>
      <c r="D23" s="10"/>
      <c r="E23" s="6">
        <f>SUM(E14:E22)</f>
        <v>1808125</v>
      </c>
      <c r="F23" s="6">
        <f t="shared" ref="F23:G23" si="1">SUM(F14:F22)</f>
        <v>1808700</v>
      </c>
      <c r="G23" s="6">
        <f t="shared" si="1"/>
        <v>-575</v>
      </c>
    </row>
    <row r="24" spans="1:7" x14ac:dyDescent="0.35">
      <c r="A24" s="2" t="s">
        <v>4</v>
      </c>
      <c r="B24" s="2" t="s">
        <v>127</v>
      </c>
      <c r="C24" s="2" t="s">
        <v>132</v>
      </c>
      <c r="D24" s="2" t="s">
        <v>133</v>
      </c>
      <c r="E24" s="3">
        <v>3000</v>
      </c>
      <c r="F24" s="3">
        <v>3000</v>
      </c>
      <c r="G24" s="1"/>
    </row>
    <row r="25" spans="1:7" x14ac:dyDescent="0.35">
      <c r="A25" s="10" t="s">
        <v>125</v>
      </c>
      <c r="B25" s="10"/>
      <c r="C25" s="10"/>
      <c r="D25" s="10"/>
      <c r="E25" s="6">
        <f>SUM(E24)</f>
        <v>3000</v>
      </c>
      <c r="F25" s="6">
        <f t="shared" ref="F25:G25" si="2">SUM(F24)</f>
        <v>3000</v>
      </c>
      <c r="G25" s="6">
        <f t="shared" si="2"/>
        <v>0</v>
      </c>
    </row>
    <row r="26" spans="1:7" x14ac:dyDescent="0.35">
      <c r="A26" s="11" t="s">
        <v>134</v>
      </c>
      <c r="B26" s="11"/>
      <c r="C26" s="11"/>
      <c r="D26" s="11"/>
      <c r="E26" s="6">
        <f>E13+E23+E25</f>
        <v>3155506</v>
      </c>
      <c r="F26" s="6">
        <f t="shared" ref="F26:G26" si="3">F13+F23+F25</f>
        <v>3110020</v>
      </c>
      <c r="G26" s="6">
        <f t="shared" si="3"/>
        <v>45486</v>
      </c>
    </row>
  </sheetData>
  <mergeCells count="4">
    <mergeCell ref="A13:D13"/>
    <mergeCell ref="A23:D23"/>
    <mergeCell ref="A25:D25"/>
    <mergeCell ref="A26:D26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D26" numberStoredAsText="1"/>
    <ignoredError sqref="E13:F1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"/>
  <sheetViews>
    <sheetView workbookViewId="0">
      <selection activeCell="A5" sqref="A5:D5"/>
    </sheetView>
  </sheetViews>
  <sheetFormatPr baseColWidth="10" defaultRowHeight="14.5" x14ac:dyDescent="0.35"/>
  <cols>
    <col min="1" max="1" width="5.26953125" bestFit="1" customWidth="1"/>
    <col min="4" max="4" width="26.7265625" customWidth="1"/>
    <col min="5" max="5" width="11.45312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12</v>
      </c>
    </row>
    <row r="3" spans="1:7" x14ac:dyDescent="0.35">
      <c r="A3" s="2" t="s">
        <v>4</v>
      </c>
      <c r="B3" s="2" t="s">
        <v>135</v>
      </c>
      <c r="C3" s="2" t="s">
        <v>136</v>
      </c>
      <c r="D3" s="2" t="s">
        <v>137</v>
      </c>
      <c r="E3" s="3">
        <v>1000000</v>
      </c>
      <c r="F3" s="3">
        <v>412835</v>
      </c>
      <c r="G3" s="3">
        <v>587165</v>
      </c>
    </row>
    <row r="4" spans="1:7" x14ac:dyDescent="0.35">
      <c r="A4" s="10" t="s">
        <v>138</v>
      </c>
      <c r="B4" s="10"/>
      <c r="C4" s="10"/>
      <c r="D4" s="10"/>
      <c r="E4" s="6">
        <f>SUM(E3)</f>
        <v>1000000</v>
      </c>
      <c r="F4" s="6">
        <f t="shared" ref="F4:G5" si="0">SUM(F3)</f>
        <v>412835</v>
      </c>
      <c r="G4" s="6">
        <f t="shared" si="0"/>
        <v>587165</v>
      </c>
    </row>
    <row r="5" spans="1:7" x14ac:dyDescent="0.35">
      <c r="A5" s="11" t="s">
        <v>139</v>
      </c>
      <c r="B5" s="11"/>
      <c r="C5" s="11"/>
      <c r="D5" s="11"/>
      <c r="E5" s="6">
        <f>SUM(E4)</f>
        <v>1000000</v>
      </c>
      <c r="F5" s="6">
        <f t="shared" si="0"/>
        <v>412835</v>
      </c>
      <c r="G5" s="6">
        <f t="shared" si="0"/>
        <v>587165</v>
      </c>
    </row>
  </sheetData>
  <mergeCells count="2"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D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workbookViewId="0">
      <selection activeCell="G8" sqref="G8"/>
    </sheetView>
  </sheetViews>
  <sheetFormatPr baseColWidth="10" defaultRowHeight="14.5" x14ac:dyDescent="0.35"/>
  <cols>
    <col min="1" max="1" width="5.26953125" bestFit="1" customWidth="1"/>
    <col min="4" max="4" width="38.45312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12</v>
      </c>
    </row>
    <row r="3" spans="1:7" x14ac:dyDescent="0.35">
      <c r="A3" s="2" t="s">
        <v>4</v>
      </c>
      <c r="B3" s="2" t="s">
        <v>140</v>
      </c>
      <c r="C3" s="2" t="s">
        <v>17</v>
      </c>
      <c r="D3" s="2" t="s">
        <v>18</v>
      </c>
      <c r="E3" s="3">
        <v>32143</v>
      </c>
      <c r="F3" s="3">
        <v>31856</v>
      </c>
      <c r="G3" s="3">
        <v>287</v>
      </c>
    </row>
    <row r="4" spans="1:7" x14ac:dyDescent="0.35">
      <c r="A4" s="2" t="s">
        <v>4</v>
      </c>
      <c r="B4" s="2" t="s">
        <v>140</v>
      </c>
      <c r="C4" s="2" t="s">
        <v>58</v>
      </c>
      <c r="D4" s="2" t="s">
        <v>59</v>
      </c>
      <c r="E4" s="3">
        <v>21648</v>
      </c>
      <c r="F4" s="3">
        <v>32182</v>
      </c>
      <c r="G4" s="3">
        <v>-10534</v>
      </c>
    </row>
    <row r="5" spans="1:7" x14ac:dyDescent="0.35">
      <c r="A5" s="2" t="s">
        <v>4</v>
      </c>
      <c r="B5" s="2" t="s">
        <v>140</v>
      </c>
      <c r="C5" s="2" t="s">
        <v>23</v>
      </c>
      <c r="D5" s="2" t="s">
        <v>24</v>
      </c>
      <c r="E5" s="3">
        <v>17866</v>
      </c>
      <c r="F5" s="3">
        <v>17703</v>
      </c>
      <c r="G5" s="3">
        <v>163</v>
      </c>
    </row>
    <row r="6" spans="1:7" x14ac:dyDescent="0.35">
      <c r="A6" s="2" t="s">
        <v>4</v>
      </c>
      <c r="B6" s="2" t="s">
        <v>140</v>
      </c>
      <c r="C6" s="2" t="s">
        <v>25</v>
      </c>
      <c r="D6" s="2" t="s">
        <v>26</v>
      </c>
      <c r="E6" s="3">
        <v>36946</v>
      </c>
      <c r="F6" s="3">
        <v>43297</v>
      </c>
      <c r="G6" s="3">
        <v>-6351</v>
      </c>
    </row>
    <row r="7" spans="1:7" x14ac:dyDescent="0.35">
      <c r="A7" s="2" t="s">
        <v>4</v>
      </c>
      <c r="B7" s="2" t="s">
        <v>140</v>
      </c>
      <c r="C7" s="2" t="s">
        <v>27</v>
      </c>
      <c r="D7" s="2" t="s">
        <v>28</v>
      </c>
      <c r="E7" s="3">
        <v>88641</v>
      </c>
      <c r="F7" s="3">
        <v>101072</v>
      </c>
      <c r="G7" s="3">
        <v>-12431</v>
      </c>
    </row>
    <row r="8" spans="1:7" x14ac:dyDescent="0.35">
      <c r="A8" s="2" t="s">
        <v>4</v>
      </c>
      <c r="B8" s="2" t="s">
        <v>140</v>
      </c>
      <c r="C8" s="2" t="s">
        <v>29</v>
      </c>
      <c r="D8" s="2" t="s">
        <v>30</v>
      </c>
      <c r="E8" s="3">
        <v>8937</v>
      </c>
      <c r="F8" s="3">
        <v>8861</v>
      </c>
      <c r="G8" s="3">
        <v>76</v>
      </c>
    </row>
    <row r="9" spans="1:7" x14ac:dyDescent="0.35">
      <c r="A9" s="10" t="s">
        <v>53</v>
      </c>
      <c r="B9" s="10"/>
      <c r="C9" s="10"/>
      <c r="D9" s="10"/>
      <c r="E9" s="6">
        <f>SUM(E3:E8)</f>
        <v>206181</v>
      </c>
      <c r="F9" s="6">
        <f t="shared" ref="F9:G9" si="0">SUM(F3:F8)</f>
        <v>234971</v>
      </c>
      <c r="G9" s="6">
        <f t="shared" si="0"/>
        <v>-28790</v>
      </c>
    </row>
    <row r="10" spans="1:7" x14ac:dyDescent="0.35">
      <c r="A10" s="2" t="s">
        <v>4</v>
      </c>
      <c r="B10" s="2" t="s">
        <v>140</v>
      </c>
      <c r="C10" s="2" t="s">
        <v>76</v>
      </c>
      <c r="D10" s="2" t="s">
        <v>77</v>
      </c>
      <c r="E10" s="3">
        <v>4000</v>
      </c>
      <c r="F10" s="3">
        <v>4000</v>
      </c>
      <c r="G10" s="1"/>
    </row>
    <row r="11" spans="1:7" x14ac:dyDescent="0.35">
      <c r="A11" s="2" t="s">
        <v>4</v>
      </c>
      <c r="B11" s="2" t="s">
        <v>140</v>
      </c>
      <c r="C11" s="2" t="s">
        <v>35</v>
      </c>
      <c r="D11" s="2" t="s">
        <v>36</v>
      </c>
      <c r="E11" s="1"/>
      <c r="F11" s="3">
        <v>490</v>
      </c>
      <c r="G11" s="3">
        <v>-490</v>
      </c>
    </row>
    <row r="12" spans="1:7" x14ac:dyDescent="0.35">
      <c r="A12" s="2" t="s">
        <v>4</v>
      </c>
      <c r="B12" s="2" t="s">
        <v>140</v>
      </c>
      <c r="C12" s="2" t="s">
        <v>45</v>
      </c>
      <c r="D12" s="2" t="s">
        <v>46</v>
      </c>
      <c r="E12" s="3">
        <v>6000</v>
      </c>
      <c r="F12" s="3">
        <v>6000</v>
      </c>
      <c r="G12" s="1"/>
    </row>
    <row r="13" spans="1:7" x14ac:dyDescent="0.35">
      <c r="A13" s="2" t="s">
        <v>4</v>
      </c>
      <c r="B13" s="2" t="s">
        <v>140</v>
      </c>
      <c r="C13" s="2" t="s">
        <v>78</v>
      </c>
      <c r="D13" s="2" t="s">
        <v>79</v>
      </c>
      <c r="E13" s="3">
        <v>1000</v>
      </c>
      <c r="F13" s="3">
        <v>1000</v>
      </c>
      <c r="G13" s="1"/>
    </row>
    <row r="14" spans="1:7" x14ac:dyDescent="0.35">
      <c r="A14" s="2" t="s">
        <v>4</v>
      </c>
      <c r="B14" s="2" t="s">
        <v>140</v>
      </c>
      <c r="C14" s="2" t="s">
        <v>82</v>
      </c>
      <c r="D14" s="2" t="s">
        <v>83</v>
      </c>
      <c r="E14" s="3">
        <v>2500</v>
      </c>
      <c r="F14" s="3">
        <v>5000</v>
      </c>
      <c r="G14" s="3">
        <v>-2500</v>
      </c>
    </row>
    <row r="15" spans="1:7" x14ac:dyDescent="0.35">
      <c r="A15" s="2" t="s">
        <v>4</v>
      </c>
      <c r="B15" s="2" t="s">
        <v>140</v>
      </c>
      <c r="C15" s="2" t="s">
        <v>49</v>
      </c>
      <c r="D15" s="2" t="s">
        <v>50</v>
      </c>
      <c r="E15" s="3">
        <v>12000</v>
      </c>
      <c r="F15" s="3">
        <v>12000</v>
      </c>
      <c r="G15" s="1"/>
    </row>
    <row r="16" spans="1:7" x14ac:dyDescent="0.35">
      <c r="A16" s="2" t="s">
        <v>4</v>
      </c>
      <c r="B16" s="2" t="s">
        <v>140</v>
      </c>
      <c r="C16" s="2" t="s">
        <v>84</v>
      </c>
      <c r="D16" s="2" t="s">
        <v>85</v>
      </c>
      <c r="E16" s="3">
        <v>2000</v>
      </c>
      <c r="F16" s="3">
        <v>2000</v>
      </c>
      <c r="G16" s="1"/>
    </row>
    <row r="17" spans="1:7" x14ac:dyDescent="0.35">
      <c r="A17" s="10" t="s">
        <v>54</v>
      </c>
      <c r="B17" s="10"/>
      <c r="C17" s="10"/>
      <c r="D17" s="10"/>
      <c r="E17" s="6">
        <f>SUM(E10:E16)</f>
        <v>27500</v>
      </c>
      <c r="F17" s="6">
        <f t="shared" ref="F17:G17" si="1">SUM(F10:F16)</f>
        <v>30490</v>
      </c>
      <c r="G17" s="6">
        <f t="shared" si="1"/>
        <v>-2990</v>
      </c>
    </row>
    <row r="18" spans="1:7" x14ac:dyDescent="0.35">
      <c r="A18" s="11" t="s">
        <v>167</v>
      </c>
      <c r="B18" s="11"/>
      <c r="C18" s="11"/>
      <c r="D18" s="11"/>
      <c r="E18" s="6">
        <f>E9+E17</f>
        <v>233681</v>
      </c>
      <c r="F18" s="6">
        <f t="shared" ref="F18:G18" si="2">F9+F17</f>
        <v>265461</v>
      </c>
      <c r="G18" s="6">
        <f t="shared" si="2"/>
        <v>-31780</v>
      </c>
    </row>
  </sheetData>
  <mergeCells count="3">
    <mergeCell ref="A17:D17"/>
    <mergeCell ref="A9:D9"/>
    <mergeCell ref="A18:D18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D17 B18:D18" numberStoredAsText="1"/>
    <ignoredError sqref="E9:F9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workbookViewId="0">
      <selection activeCell="A24" sqref="A24:D24"/>
    </sheetView>
  </sheetViews>
  <sheetFormatPr baseColWidth="10" defaultRowHeight="14.5" x14ac:dyDescent="0.35"/>
  <cols>
    <col min="1" max="1" width="5.26953125" bestFit="1" customWidth="1"/>
    <col min="4" max="4" width="38.5429687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12</v>
      </c>
    </row>
    <row r="3" spans="1:7" x14ac:dyDescent="0.35">
      <c r="A3" s="2" t="s">
        <v>4</v>
      </c>
      <c r="B3" s="2" t="s">
        <v>141</v>
      </c>
      <c r="C3" s="2" t="s">
        <v>17</v>
      </c>
      <c r="D3" s="2" t="s">
        <v>18</v>
      </c>
      <c r="E3" s="3">
        <v>112500</v>
      </c>
      <c r="F3" s="3">
        <v>111497</v>
      </c>
      <c r="G3" s="3">
        <v>1003</v>
      </c>
    </row>
    <row r="4" spans="1:7" x14ac:dyDescent="0.35">
      <c r="A4" s="2" t="s">
        <v>4</v>
      </c>
      <c r="B4" s="2" t="s">
        <v>141</v>
      </c>
      <c r="C4" s="2" t="s">
        <v>19</v>
      </c>
      <c r="D4" s="2" t="s">
        <v>20</v>
      </c>
      <c r="E4" s="3">
        <v>56530</v>
      </c>
      <c r="F4" s="3">
        <v>56025</v>
      </c>
      <c r="G4" s="3">
        <v>505</v>
      </c>
    </row>
    <row r="5" spans="1:7" x14ac:dyDescent="0.35">
      <c r="A5" s="2" t="s">
        <v>4</v>
      </c>
      <c r="B5" s="2" t="s">
        <v>141</v>
      </c>
      <c r="C5" s="2" t="s">
        <v>58</v>
      </c>
      <c r="D5" s="2" t="s">
        <v>59</v>
      </c>
      <c r="E5" s="3">
        <v>227302</v>
      </c>
      <c r="F5" s="3">
        <v>235999</v>
      </c>
      <c r="G5" s="3">
        <v>-8697</v>
      </c>
    </row>
    <row r="6" spans="1:7" x14ac:dyDescent="0.35">
      <c r="A6" s="2" t="s">
        <v>4</v>
      </c>
      <c r="B6" s="2" t="s">
        <v>141</v>
      </c>
      <c r="C6" s="2" t="s">
        <v>21</v>
      </c>
      <c r="D6" s="2" t="s">
        <v>22</v>
      </c>
      <c r="E6" s="3">
        <v>73396</v>
      </c>
      <c r="F6" s="3">
        <v>72741</v>
      </c>
      <c r="G6" s="3">
        <v>655</v>
      </c>
    </row>
    <row r="7" spans="1:7" x14ac:dyDescent="0.35">
      <c r="A7" s="2" t="s">
        <v>4</v>
      </c>
      <c r="B7" s="2" t="s">
        <v>141</v>
      </c>
      <c r="C7" s="2" t="s">
        <v>23</v>
      </c>
      <c r="D7" s="2" t="s">
        <v>24</v>
      </c>
      <c r="E7" s="3">
        <v>132960</v>
      </c>
      <c r="F7" s="3">
        <v>123439</v>
      </c>
      <c r="G7" s="3">
        <v>9521</v>
      </c>
    </row>
    <row r="8" spans="1:7" x14ac:dyDescent="0.35">
      <c r="A8" s="2" t="s">
        <v>4</v>
      </c>
      <c r="B8" s="2" t="s">
        <v>141</v>
      </c>
      <c r="C8" s="2" t="s">
        <v>25</v>
      </c>
      <c r="D8" s="2" t="s">
        <v>26</v>
      </c>
      <c r="E8" s="3">
        <v>280394</v>
      </c>
      <c r="F8" s="3">
        <v>284573</v>
      </c>
      <c r="G8" s="3">
        <v>-4179</v>
      </c>
    </row>
    <row r="9" spans="1:7" x14ac:dyDescent="0.35">
      <c r="A9" s="2" t="s">
        <v>4</v>
      </c>
      <c r="B9" s="2" t="s">
        <v>141</v>
      </c>
      <c r="C9" s="2" t="s">
        <v>27</v>
      </c>
      <c r="D9" s="2" t="s">
        <v>28</v>
      </c>
      <c r="E9" s="3">
        <v>653472</v>
      </c>
      <c r="F9" s="3">
        <v>660864</v>
      </c>
      <c r="G9" s="3">
        <v>-7392</v>
      </c>
    </row>
    <row r="10" spans="1:7" x14ac:dyDescent="0.35">
      <c r="A10" s="2" t="s">
        <v>4</v>
      </c>
      <c r="B10" s="2" t="s">
        <v>141</v>
      </c>
      <c r="C10" s="2" t="s">
        <v>29</v>
      </c>
      <c r="D10" s="2" t="s">
        <v>30</v>
      </c>
      <c r="E10" s="3">
        <v>66339</v>
      </c>
      <c r="F10" s="3">
        <v>63065</v>
      </c>
      <c r="G10" s="3">
        <v>3274</v>
      </c>
    </row>
    <row r="11" spans="1:7" x14ac:dyDescent="0.35">
      <c r="A11" s="2" t="s">
        <v>4</v>
      </c>
      <c r="B11" s="2" t="s">
        <v>141</v>
      </c>
      <c r="C11" s="2" t="s">
        <v>31</v>
      </c>
      <c r="D11" s="2" t="s">
        <v>32</v>
      </c>
      <c r="E11" s="3">
        <v>31332</v>
      </c>
      <c r="F11" s="3">
        <v>31051</v>
      </c>
      <c r="G11" s="3">
        <v>281</v>
      </c>
    </row>
    <row r="12" spans="1:7" x14ac:dyDescent="0.35">
      <c r="A12" s="2" t="s">
        <v>4</v>
      </c>
      <c r="B12" s="2" t="s">
        <v>141</v>
      </c>
      <c r="C12" s="2" t="s">
        <v>142</v>
      </c>
      <c r="D12" s="2" t="s">
        <v>143</v>
      </c>
      <c r="E12" s="3">
        <v>1500</v>
      </c>
      <c r="F12" s="1"/>
      <c r="G12" s="3">
        <v>1500</v>
      </c>
    </row>
    <row r="13" spans="1:7" x14ac:dyDescent="0.35">
      <c r="A13" s="2" t="s">
        <v>4</v>
      </c>
      <c r="B13" s="2" t="s">
        <v>141</v>
      </c>
      <c r="C13" s="2" t="s">
        <v>33</v>
      </c>
      <c r="D13" s="2" t="s">
        <v>34</v>
      </c>
      <c r="E13" s="3">
        <v>28892</v>
      </c>
      <c r="F13" s="3">
        <v>28634</v>
      </c>
      <c r="G13" s="3">
        <v>258</v>
      </c>
    </row>
    <row r="14" spans="1:7" x14ac:dyDescent="0.35">
      <c r="A14" s="2" t="s">
        <v>4</v>
      </c>
      <c r="B14" s="2" t="s">
        <v>141</v>
      </c>
      <c r="C14" s="2" t="s">
        <v>144</v>
      </c>
      <c r="D14" s="2" t="s">
        <v>145</v>
      </c>
      <c r="E14" s="3">
        <v>40000</v>
      </c>
      <c r="F14" s="3">
        <v>50000</v>
      </c>
      <c r="G14" s="3">
        <v>-10000</v>
      </c>
    </row>
    <row r="15" spans="1:7" x14ac:dyDescent="0.35">
      <c r="A15" s="2" t="s">
        <v>4</v>
      </c>
      <c r="B15" s="2" t="s">
        <v>141</v>
      </c>
      <c r="C15" s="2" t="s">
        <v>64</v>
      </c>
      <c r="D15" s="2" t="s">
        <v>65</v>
      </c>
      <c r="E15" s="1"/>
      <c r="F15" s="1"/>
      <c r="G15" s="1"/>
    </row>
    <row r="16" spans="1:7" x14ac:dyDescent="0.35">
      <c r="A16" s="2" t="s">
        <v>4</v>
      </c>
      <c r="B16" s="2" t="s">
        <v>141</v>
      </c>
      <c r="C16" s="2" t="s">
        <v>146</v>
      </c>
      <c r="D16" s="2" t="s">
        <v>147</v>
      </c>
      <c r="E16" s="3">
        <v>1000</v>
      </c>
      <c r="F16" s="1"/>
      <c r="G16" s="3">
        <v>1000</v>
      </c>
    </row>
    <row r="17" spans="1:7" x14ac:dyDescent="0.35">
      <c r="A17" s="10" t="s">
        <v>53</v>
      </c>
      <c r="B17" s="10"/>
      <c r="C17" s="10"/>
      <c r="D17" s="10"/>
      <c r="E17" s="6">
        <f>SUM(E3:E16)</f>
        <v>1705617</v>
      </c>
      <c r="F17" s="6">
        <f t="shared" ref="F17:G17" si="0">SUM(F3:F16)</f>
        <v>1717888</v>
      </c>
      <c r="G17" s="6">
        <f t="shared" si="0"/>
        <v>-12271</v>
      </c>
    </row>
    <row r="18" spans="1:7" x14ac:dyDescent="0.35">
      <c r="A18" s="2" t="s">
        <v>4</v>
      </c>
      <c r="B18" s="2" t="s">
        <v>141</v>
      </c>
      <c r="C18" s="2" t="s">
        <v>76</v>
      </c>
      <c r="D18" s="2" t="s">
        <v>77</v>
      </c>
      <c r="E18" s="3">
        <v>8000</v>
      </c>
      <c r="F18" s="3">
        <v>7100</v>
      </c>
      <c r="G18" s="3">
        <v>900</v>
      </c>
    </row>
    <row r="19" spans="1:7" x14ac:dyDescent="0.35">
      <c r="A19" s="2" t="s">
        <v>4</v>
      </c>
      <c r="B19" s="2" t="s">
        <v>141</v>
      </c>
      <c r="C19" s="2" t="s">
        <v>128</v>
      </c>
      <c r="D19" s="2" t="s">
        <v>129</v>
      </c>
      <c r="E19" s="3">
        <v>4500</v>
      </c>
      <c r="F19" s="3">
        <v>6500</v>
      </c>
      <c r="G19" s="3">
        <v>-2000</v>
      </c>
    </row>
    <row r="20" spans="1:7" x14ac:dyDescent="0.35">
      <c r="A20" s="2" t="s">
        <v>4</v>
      </c>
      <c r="B20" s="2" t="s">
        <v>141</v>
      </c>
      <c r="C20" s="2" t="s">
        <v>78</v>
      </c>
      <c r="D20" s="2" t="s">
        <v>79</v>
      </c>
      <c r="E20" s="3">
        <v>12000</v>
      </c>
      <c r="F20" s="3">
        <v>10000</v>
      </c>
      <c r="G20" s="3">
        <v>2000</v>
      </c>
    </row>
    <row r="21" spans="1:7" x14ac:dyDescent="0.35">
      <c r="A21" s="2" t="s">
        <v>4</v>
      </c>
      <c r="B21" s="2" t="s">
        <v>141</v>
      </c>
      <c r="C21" s="2" t="s">
        <v>148</v>
      </c>
      <c r="D21" s="2" t="s">
        <v>149</v>
      </c>
      <c r="E21" s="3">
        <v>1000</v>
      </c>
      <c r="F21" s="3">
        <v>1000</v>
      </c>
      <c r="G21" s="1"/>
    </row>
    <row r="22" spans="1:7" x14ac:dyDescent="0.35">
      <c r="A22" s="2" t="s">
        <v>4</v>
      </c>
      <c r="B22" s="2" t="s">
        <v>141</v>
      </c>
      <c r="C22" s="2" t="s">
        <v>82</v>
      </c>
      <c r="D22" s="2" t="s">
        <v>83</v>
      </c>
      <c r="E22" s="3">
        <v>15400</v>
      </c>
      <c r="F22" s="3">
        <v>15400</v>
      </c>
      <c r="G22" s="1"/>
    </row>
    <row r="23" spans="1:7" x14ac:dyDescent="0.35">
      <c r="A23" s="2" t="s">
        <v>4</v>
      </c>
      <c r="B23" s="2" t="s">
        <v>141</v>
      </c>
      <c r="C23" s="2" t="s">
        <v>49</v>
      </c>
      <c r="D23" s="2" t="s">
        <v>50</v>
      </c>
      <c r="E23" s="3">
        <v>40000</v>
      </c>
      <c r="F23" s="3">
        <v>47000</v>
      </c>
      <c r="G23" s="3">
        <v>-7000</v>
      </c>
    </row>
    <row r="24" spans="1:7" x14ac:dyDescent="0.35">
      <c r="A24" s="10" t="s">
        <v>54</v>
      </c>
      <c r="B24" s="10"/>
      <c r="C24" s="10"/>
      <c r="D24" s="10"/>
      <c r="E24" s="6">
        <f>SUM(E18:E23)</f>
        <v>80900</v>
      </c>
      <c r="F24" s="6">
        <f t="shared" ref="F24:G24" si="1">SUM(F18:F23)</f>
        <v>87000</v>
      </c>
      <c r="G24" s="6">
        <f t="shared" si="1"/>
        <v>-6100</v>
      </c>
    </row>
    <row r="25" spans="1:7" x14ac:dyDescent="0.35">
      <c r="A25" s="2" t="s">
        <v>4</v>
      </c>
      <c r="B25" s="2" t="s">
        <v>141</v>
      </c>
      <c r="C25" s="2" t="s">
        <v>90</v>
      </c>
      <c r="D25" s="2" t="s">
        <v>91</v>
      </c>
      <c r="E25" s="3">
        <v>115096</v>
      </c>
      <c r="F25" s="3">
        <v>125139</v>
      </c>
      <c r="G25" s="3">
        <v>-10043</v>
      </c>
    </row>
    <row r="26" spans="1:7" x14ac:dyDescent="0.35">
      <c r="A26" s="10" t="s">
        <v>55</v>
      </c>
      <c r="B26" s="10"/>
      <c r="C26" s="10"/>
      <c r="D26" s="10"/>
      <c r="E26" s="6">
        <f>SUM(E25)</f>
        <v>115096</v>
      </c>
      <c r="F26" s="6">
        <f t="shared" ref="F26:G26" si="2">SUM(F25)</f>
        <v>125139</v>
      </c>
      <c r="G26" s="6">
        <f t="shared" si="2"/>
        <v>-10043</v>
      </c>
    </row>
    <row r="27" spans="1:7" x14ac:dyDescent="0.35">
      <c r="A27" s="11" t="s">
        <v>150</v>
      </c>
      <c r="B27" s="11"/>
      <c r="C27" s="11"/>
      <c r="D27" s="11"/>
      <c r="E27" s="6">
        <f>E17+E24+E26</f>
        <v>1901613</v>
      </c>
      <c r="F27" s="6">
        <f t="shared" ref="F27:G27" si="3">F17+F24+F26</f>
        <v>1930027</v>
      </c>
      <c r="G27" s="6">
        <f t="shared" si="3"/>
        <v>-28414</v>
      </c>
    </row>
  </sheetData>
  <mergeCells count="4">
    <mergeCell ref="A17:D17"/>
    <mergeCell ref="A24:D24"/>
    <mergeCell ref="A26:D26"/>
    <mergeCell ref="A27:D27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D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0111</vt:lpstr>
      <vt:lpstr>3121</vt:lpstr>
      <vt:lpstr>9202</vt:lpstr>
      <vt:lpstr>9204</vt:lpstr>
      <vt:lpstr>9209</vt:lpstr>
      <vt:lpstr>9231</vt:lpstr>
      <vt:lpstr>9291</vt:lpstr>
      <vt:lpstr>9311</vt:lpstr>
      <vt:lpstr>9321</vt:lpstr>
      <vt:lpstr>9331</vt:lpstr>
      <vt:lpstr>9341</vt:lpstr>
    </vt:vector>
  </TitlesOfParts>
  <Company>Ayuntamiento de Valladolid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sgay</dc:creator>
  <cp:lastModifiedBy>sgay</cp:lastModifiedBy>
  <cp:lastPrinted>2020-12-14T09:15:43Z</cp:lastPrinted>
  <dcterms:created xsi:type="dcterms:W3CDTF">2020-12-10T12:45:35Z</dcterms:created>
  <dcterms:modified xsi:type="dcterms:W3CDTF">2020-12-16T12:15:26Z</dcterms:modified>
</cp:coreProperties>
</file>