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Nueva carpeta\"/>
    </mc:Choice>
  </mc:AlternateContent>
  <bookViews>
    <workbookView xWindow="0" yWindow="0" windowWidth="19196" windowHeight="6757" activeTab="1"/>
  </bookViews>
  <sheets>
    <sheet name="1501" sheetId="1" r:id="rId1"/>
    <sheet name="1511" sheetId="2" r:id="rId2"/>
    <sheet name="9331" sheetId="4" r:id="rId3"/>
    <sheet name="9332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5" i="3"/>
  <c r="G16" i="3"/>
  <c r="G17" i="3"/>
  <c r="G18" i="3"/>
  <c r="G19" i="3"/>
  <c r="G20" i="3"/>
  <c r="G21" i="3"/>
  <c r="G22" i="3"/>
  <c r="G23" i="3"/>
  <c r="G24" i="3"/>
  <c r="G4" i="3"/>
  <c r="G5" i="3"/>
  <c r="G6" i="3"/>
  <c r="G7" i="3"/>
  <c r="G8" i="3"/>
  <c r="G9" i="3"/>
  <c r="G10" i="3"/>
  <c r="G11" i="3"/>
  <c r="G25" i="4"/>
  <c r="G26" i="4"/>
  <c r="G12" i="4"/>
  <c r="G13" i="4"/>
  <c r="G14" i="4"/>
  <c r="G15" i="4"/>
  <c r="G16" i="4"/>
  <c r="G17" i="4"/>
  <c r="G18" i="4"/>
  <c r="G19" i="4"/>
  <c r="G20" i="4"/>
  <c r="G4" i="4"/>
  <c r="G5" i="4"/>
  <c r="G6" i="4"/>
  <c r="G7" i="4"/>
  <c r="G8" i="4"/>
  <c r="G9" i="4"/>
  <c r="G23" i="2"/>
  <c r="G24" i="2"/>
  <c r="G25" i="2"/>
  <c r="G15" i="2"/>
  <c r="G16" i="2"/>
  <c r="G17" i="2"/>
  <c r="G18" i="2"/>
  <c r="G19" i="2"/>
  <c r="G20" i="2"/>
  <c r="G4" i="2"/>
  <c r="G6" i="2"/>
  <c r="G8" i="2"/>
  <c r="G10" i="2"/>
  <c r="G12" i="2"/>
  <c r="G11" i="1"/>
  <c r="G12" i="1"/>
  <c r="G13" i="1"/>
  <c r="G14" i="1"/>
  <c r="G15" i="1"/>
  <c r="G16" i="1"/>
  <c r="G17" i="1"/>
  <c r="G18" i="1"/>
  <c r="G4" i="1"/>
  <c r="G5" i="1"/>
  <c r="G6" i="1"/>
  <c r="G8" i="1"/>
  <c r="G3" i="1"/>
  <c r="G10" i="1" l="1"/>
  <c r="G22" i="1"/>
  <c r="G26" i="1"/>
  <c r="G3" i="3"/>
  <c r="G14" i="2"/>
  <c r="G27" i="2"/>
  <c r="G22" i="4"/>
  <c r="G26" i="3"/>
  <c r="G11" i="2"/>
  <c r="G9" i="2"/>
  <c r="G7" i="2"/>
  <c r="G5" i="2"/>
  <c r="G7" i="1"/>
  <c r="G20" i="1"/>
  <c r="G24" i="1"/>
  <c r="G3" i="2"/>
  <c r="G3" i="4"/>
  <c r="G22" i="2"/>
  <c r="G11" i="4"/>
  <c r="G24" i="4"/>
  <c r="G13" i="3"/>
  <c r="F27" i="4"/>
  <c r="E27" i="4"/>
  <c r="E21" i="4"/>
  <c r="E10" i="4"/>
  <c r="G10" i="4" s="1"/>
  <c r="F21" i="4"/>
  <c r="E23" i="4"/>
  <c r="F10" i="4"/>
  <c r="F23" i="4"/>
  <c r="F27" i="3"/>
  <c r="E27" i="3"/>
  <c r="G21" i="4" l="1"/>
  <c r="G27" i="3"/>
  <c r="G23" i="4"/>
  <c r="G27" i="4"/>
  <c r="F28" i="4"/>
  <c r="E28" i="4"/>
  <c r="F25" i="3"/>
  <c r="E25" i="3"/>
  <c r="G25" i="3" s="1"/>
  <c r="F12" i="3"/>
  <c r="E12" i="3"/>
  <c r="G12" i="3" s="1"/>
  <c r="F28" i="2"/>
  <c r="E28" i="2"/>
  <c r="G28" i="2" s="1"/>
  <c r="F26" i="2"/>
  <c r="E26" i="2"/>
  <c r="G26" i="2" s="1"/>
  <c r="F21" i="2"/>
  <c r="E21" i="2"/>
  <c r="G21" i="2" s="1"/>
  <c r="F13" i="2"/>
  <c r="E13" i="2"/>
  <c r="G13" i="2" s="1"/>
  <c r="G28" i="4" l="1"/>
  <c r="F29" i="2"/>
  <c r="E29" i="2"/>
  <c r="E28" i="3"/>
  <c r="F28" i="3"/>
  <c r="F27" i="1"/>
  <c r="E27" i="1"/>
  <c r="G27" i="1" s="1"/>
  <c r="F25" i="1"/>
  <c r="E25" i="1"/>
  <c r="G25" i="1" s="1"/>
  <c r="F23" i="1"/>
  <c r="E23" i="1"/>
  <c r="G23" i="1" s="1"/>
  <c r="F21" i="1"/>
  <c r="E21" i="1"/>
  <c r="G21" i="1" s="1"/>
  <c r="F19" i="1"/>
  <c r="E19" i="1"/>
  <c r="G19" i="1" s="1"/>
  <c r="F9" i="1"/>
  <c r="E9" i="1"/>
  <c r="G9" i="1" s="1"/>
  <c r="G29" i="2" l="1"/>
  <c r="G28" i="3"/>
  <c r="F28" i="1"/>
  <c r="E28" i="1"/>
  <c r="G28" i="1" l="1"/>
</calcChain>
</file>

<file path=xl/sharedStrings.xml><?xml version="1.0" encoding="utf-8"?>
<sst xmlns="http://schemas.openxmlformats.org/spreadsheetml/2006/main" count="354" uniqueCount="103">
  <si>
    <t>02</t>
  </si>
  <si>
    <t>1501</t>
  </si>
  <si>
    <t>12000</t>
  </si>
  <si>
    <t>Sueldos del Grupo A1.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</si>
  <si>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</si>
  <si>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</si>
  <si>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</si>
  <si>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</si>
  <si>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</si>
  <si>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</si>
  <si>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</si>
  <si>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</si>
  <si>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</si>
  <si>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</si>
  <si>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203</t>
  </si>
  <si>
    <t>Arrendamientos de maquinaria, instalaciones y utillaje.</t>
  </si>
  <si>
    <t>22103</t>
  </si>
  <si>
    <t>Combustibles y carburantes.</t>
  </si>
  <si>
    <t>22104</t>
  </si>
  <si>
    <t>Vestuario.</t>
  </si>
  <si>
    <t>224</t>
  </si>
  <si>
    <t>Primas de seguros.</t>
  </si>
  <si>
    <t>22602</t>
  </si>
  <si>
    <t>Publicidad y propaganda.</t>
  </si>
  <si>
    <t>22699</t>
  </si>
  <si>
    <t>Otros gastos diversos</t>
  </si>
  <si>
    <t>22706</t>
  </si>
  <si>
    <t>Estudios y trabajos técnicos.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</si>
  <si>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</si>
  <si>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</si>
  <si>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</si>
  <si>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</si>
  <si>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</si>
  <si>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</si>
  <si>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</si>
  <si>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</si>
  <si>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</si>
  <si>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</si>
  <si>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</si>
  <si>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</si>
  <si>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</si>
  <si>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</si>
  <si>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83000</t>
  </si>
  <si>
    <t>Anuncios por cuenta de particulares</t>
  </si>
  <si>
    <t>83100</t>
  </si>
  <si>
    <t>Obras por cuenta de particulares</t>
  </si>
  <si>
    <t>1511</t>
  </si>
  <si>
    <t>12001</t>
  </si>
  <si>
    <t>Sueldos del Grupo A2.</t>
  </si>
  <si>
    <t>12004</t>
  </si>
  <si>
    <t>Sueldos del Grupo C2.</t>
  </si>
  <si>
    <t>13000</t>
  </si>
  <si>
    <t>Retribuciones básicas.</t>
  </si>
  <si>
    <t>13002</t>
  </si>
  <si>
    <t>Otras remuneraciones.</t>
  </si>
  <si>
    <t>212</t>
  </si>
  <si>
    <t>Reparación de edificios y otras construcciones.</t>
  </si>
  <si>
    <t>22606</t>
  </si>
  <si>
    <t>Reuniones, conferencias y cursos.</t>
  </si>
  <si>
    <t>22799</t>
  </si>
  <si>
    <t>Otros trabajos realizados por otras empresas y profes.</t>
  </si>
  <si>
    <t>609</t>
  </si>
  <si>
    <t>Otras invers nuevas en infraest y bienes dest al uso gral</t>
  </si>
  <si>
    <t>Edificios y otras construcciones.</t>
  </si>
  <si>
    <t>623</t>
  </si>
  <si>
    <t>Maquinaria, instalaciones técnicas y utillaje.</t>
  </si>
  <si>
    <t>641</t>
  </si>
  <si>
    <t>Gastos en aplicaciones informáticas.</t>
  </si>
  <si>
    <t>9332</t>
  </si>
  <si>
    <t>213</t>
  </si>
  <si>
    <t>Reparación de maquinaria, instalaciones técnicas y utillaje.</t>
  </si>
  <si>
    <t>214</t>
  </si>
  <si>
    <t>Reparación de elementos de transporte.</t>
  </si>
  <si>
    <t>22100</t>
  </si>
  <si>
    <t>Energía eléctrica.</t>
  </si>
  <si>
    <t>22102</t>
  </si>
  <si>
    <t>Gas.</t>
  </si>
  <si>
    <t>225</t>
  </si>
  <si>
    <t>Tributos.</t>
  </si>
  <si>
    <t>22700</t>
  </si>
  <si>
    <t>Limpieza y aseo.</t>
  </si>
  <si>
    <t>632</t>
  </si>
  <si>
    <t>Orgánica</t>
  </si>
  <si>
    <t>Programa</t>
  </si>
  <si>
    <t>Económica</t>
  </si>
  <si>
    <t>Descripción</t>
  </si>
  <si>
    <t>DIFERENCIA</t>
  </si>
  <si>
    <t>CAPITULO I. GASTOS DE PERSONAL</t>
  </si>
  <si>
    <t>CAPITULO II. GASTOS BIENES CORRIENTES Y SERVICIOS</t>
  </si>
  <si>
    <t>CAPITULO IV. TRANSFERNCIAS CORRIENTES</t>
  </si>
  <si>
    <t>CAPITULO VI. INVERSIOENS REALES</t>
  </si>
  <si>
    <t>CAPITULO VII. TRANSFERENCIAS DE CAPITAL</t>
  </si>
  <si>
    <t>CAPITULO VIII. ACTIVOS FINANCIEROS</t>
  </si>
  <si>
    <t>TOTAL PROGRAMA DIRECCION DEL AREA DE URBANISMO</t>
  </si>
  <si>
    <t>TOTAL PROGRAMA PLANIFICACIÓN Y GESTIÓN DEL URBANISMO</t>
  </si>
  <si>
    <t>CAPITULO VI. INVERSIONES REALES</t>
  </si>
  <si>
    <t>TOTAL PROGRAMA MANTENIMIENTO DE EDIFICIOS E INSTALACIONES MUNICIPALES</t>
  </si>
  <si>
    <t>206</t>
  </si>
  <si>
    <t>Arrendamientos de equipos para procesos de información.</t>
  </si>
  <si>
    <t>22604</t>
  </si>
  <si>
    <t>Jurídicos, contenciosos.</t>
  </si>
  <si>
    <t>83002</t>
  </si>
  <si>
    <t>Daños en bienes asegurados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</si>
</sst>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7"/>
  <sheetViews>
    <sheetView workbookViewId="0">
      <selection activeCell="E9" sqref="E9:F9"/>
    </sheetView>
  </sheetViews>
  <sheetFormatPr baseColWidth="10" defaultRowHeight="14.4" x14ac:dyDescent="0.3"/>
  <cols>
    <col min="1" max="1" width="7.09765625" bestFit="1" customWidth="1"/>
    <col min="2" max="2" width="7.69921875" bestFit="1" customWidth="1"/>
    <col min="3" max="3" width="8.69921875" bestFit="1" customWidth="1"/>
    <col min="4" max="4" width="39.3984375" bestFit="1" customWidth="1"/>
    <col min="6" max="6" width="12" bestFit="1" customWidth="1"/>
  </cols>
  <sheetData>
    <row r="2" spans="1:7" x14ac:dyDescent="0.3">
      <c r="A2" s="5" t="s">
        <v>82</v>
      </c>
      <c r="B2" s="5" t="s">
        <v>83</v>
      </c>
      <c r="C2" s="5" t="s">
        <v>84</v>
      </c>
      <c r="D2" s="5" t="s">
        <v>85</v>
      </c>
      <c r="E2" s="11">
        <v>2023</v>
      </c>
      <c r="F2" s="11">
        <v>2022</v>
      </c>
      <c r="G2" s="5" t="s">
        <v>86</v>
      </c>
    </row>
    <row r="3" spans="1:7" s="4" customFormat="1" x14ac:dyDescent="0.3">
      <c r="A3" s="1" t="s">
        <v>0</v>
      </c>
      <c r="B3" s="2" t="s">
        <v>1</v>
      </c>
      <c r="C3" s="2" t="s">
        <v>2</v>
      </c>
      <c r="D3" s="2" t="s">
        <v>3</v>
      </c>
      <c r="E3" s="3">
        <v>84423</v>
      </c>
      <c r="F3" s="3">
        <v>82045</v>
      </c>
      <c r="G3" s="3">
        <f>+E3-F3</f>
        <v>2378</v>
      </c>
    </row>
    <row r="4" spans="1:7" s="4" customFormat="1" x14ac:dyDescent="0.3">
      <c r="A4" s="1" t="s">
        <v>0</v>
      </c>
      <c r="B4" s="2" t="s">
        <v>1</v>
      </c>
      <c r="C4" s="2" t="s">
        <v>4</v>
      </c>
      <c r="D4" s="2" t="s">
        <v>5</v>
      </c>
      <c r="E4" s="3">
        <v>45487</v>
      </c>
      <c r="F4" s="3">
        <v>44205</v>
      </c>
      <c r="G4" s="3">
        <f t="shared" ref="G4:G28" si="0">+E4-F4</f>
        <v>1282</v>
      </c>
    </row>
    <row r="5" spans="1:7" s="4" customFormat="1" x14ac:dyDescent="0.3">
      <c r="A5" s="1" t="s">
        <v>0</v>
      </c>
      <c r="B5" s="2" t="s">
        <v>1</v>
      </c>
      <c r="C5" s="2" t="s">
        <v>6</v>
      </c>
      <c r="D5" s="2" t="s">
        <v>7</v>
      </c>
      <c r="E5" s="3">
        <v>34133</v>
      </c>
      <c r="F5" s="3">
        <v>35094</v>
      </c>
      <c r="G5" s="3">
        <f t="shared" si="0"/>
        <v>-961</v>
      </c>
    </row>
    <row r="6" spans="1:7" s="4" customFormat="1" x14ac:dyDescent="0.3">
      <c r="A6" s="1" t="s">
        <v>0</v>
      </c>
      <c r="B6" s="2" t="s">
        <v>1</v>
      </c>
      <c r="C6" s="2" t="s">
        <v>8</v>
      </c>
      <c r="D6" s="2" t="s">
        <v>9</v>
      </c>
      <c r="E6" s="3">
        <v>93259</v>
      </c>
      <c r="F6" s="3">
        <v>91335</v>
      </c>
      <c r="G6" s="3">
        <f t="shared" si="0"/>
        <v>1924</v>
      </c>
    </row>
    <row r="7" spans="1:7" s="4" customFormat="1" x14ac:dyDescent="0.3">
      <c r="A7" s="1" t="s">
        <v>0</v>
      </c>
      <c r="B7" s="2" t="s">
        <v>1</v>
      </c>
      <c r="C7" s="2" t="s">
        <v>10</v>
      </c>
      <c r="D7" s="2" t="s">
        <v>11</v>
      </c>
      <c r="E7" s="3">
        <v>219972</v>
      </c>
      <c r="F7" s="3">
        <v>213775</v>
      </c>
      <c r="G7" s="3">
        <f t="shared" si="0"/>
        <v>6197</v>
      </c>
    </row>
    <row r="8" spans="1:7" s="4" customFormat="1" x14ac:dyDescent="0.3">
      <c r="A8" s="1" t="s">
        <v>0</v>
      </c>
      <c r="B8" s="2" t="s">
        <v>1</v>
      </c>
      <c r="C8" s="2" t="s">
        <v>12</v>
      </c>
      <c r="D8" s="2" t="s">
        <v>13</v>
      </c>
      <c r="E8" s="3">
        <v>17336</v>
      </c>
      <c r="F8" s="3">
        <v>17626</v>
      </c>
      <c r="G8" s="3">
        <f t="shared" si="0"/>
        <v>-290</v>
      </c>
    </row>
    <row r="9" spans="1:7" s="4" customFormat="1" x14ac:dyDescent="0.3">
      <c r="A9" s="15" t="s">
        <v>87</v>
      </c>
      <c r="B9" s="15"/>
      <c r="C9" s="15"/>
      <c r="D9" s="15"/>
      <c r="E9" s="7">
        <f>SUM(E3:E8)</f>
        <v>494610</v>
      </c>
      <c r="F9" s="7">
        <f t="shared" ref="F9" si="1">SUM(F3:F8)</f>
        <v>484080</v>
      </c>
      <c r="G9" s="7">
        <f t="shared" si="0"/>
        <v>10530</v>
      </c>
    </row>
    <row r="10" spans="1:7" s="4" customFormat="1" x14ac:dyDescent="0.3">
      <c r="A10" s="1" t="s">
        <v>0</v>
      </c>
      <c r="B10" s="2" t="s">
        <v>1</v>
      </c>
      <c r="C10" s="2" t="s">
        <v>14</v>
      </c>
      <c r="D10" s="2" t="s">
        <v>15</v>
      </c>
      <c r="E10" s="3">
        <v>15750</v>
      </c>
      <c r="F10" s="3">
        <v>15000</v>
      </c>
      <c r="G10" s="3">
        <f t="shared" si="0"/>
        <v>750</v>
      </c>
    </row>
    <row r="11" spans="1:7" s="4" customFormat="1" x14ac:dyDescent="0.3">
      <c r="A11" s="1" t="s">
        <v>0</v>
      </c>
      <c r="B11" s="2" t="s">
        <v>1</v>
      </c>
      <c r="C11" s="2" t="s">
        <v>20</v>
      </c>
      <c r="D11" s="2" t="s">
        <v>21</v>
      </c>
      <c r="E11" s="3">
        <v>40000</v>
      </c>
      <c r="F11" s="3">
        <v>60000</v>
      </c>
      <c r="G11" s="3">
        <f t="shared" si="0"/>
        <v>-20000</v>
      </c>
    </row>
    <row r="12" spans="1:7" s="4" customFormat="1" x14ac:dyDescent="0.3">
      <c r="A12" s="1" t="s">
        <v>0</v>
      </c>
      <c r="B12" s="2" t="s">
        <v>1</v>
      </c>
      <c r="C12" s="12">
        <v>225</v>
      </c>
      <c r="D12" s="2" t="s">
        <v>78</v>
      </c>
      <c r="E12" s="3">
        <v>8100</v>
      </c>
      <c r="F12" s="3">
        <v>0</v>
      </c>
      <c r="G12" s="3">
        <f t="shared" si="0"/>
        <v>8100</v>
      </c>
    </row>
    <row r="13" spans="1:7" s="4" customFormat="1" x14ac:dyDescent="0.3">
      <c r="A13" s="1" t="s">
        <v>0</v>
      </c>
      <c r="B13" s="2" t="s">
        <v>1</v>
      </c>
      <c r="C13" s="2" t="s">
        <v>22</v>
      </c>
      <c r="D13" s="2" t="s">
        <v>23</v>
      </c>
      <c r="E13" s="3">
        <v>15000</v>
      </c>
      <c r="F13" s="3">
        <v>12000</v>
      </c>
      <c r="G13" s="3">
        <f t="shared" si="0"/>
        <v>3000</v>
      </c>
    </row>
    <row r="14" spans="1:7" s="4" customFormat="1" x14ac:dyDescent="0.3">
      <c r="A14" s="1" t="s">
        <v>0</v>
      </c>
      <c r="B14" s="2" t="s">
        <v>1</v>
      </c>
      <c r="C14" s="2" t="s">
        <v>24</v>
      </c>
      <c r="D14" s="2" t="s">
        <v>25</v>
      </c>
      <c r="E14" s="3">
        <v>46000</v>
      </c>
      <c r="F14" s="3">
        <v>50000</v>
      </c>
      <c r="G14" s="3">
        <f t="shared" si="0"/>
        <v>-4000</v>
      </c>
    </row>
    <row r="15" spans="1:7" s="4" customFormat="1" x14ac:dyDescent="0.3">
      <c r="A15" s="1" t="s">
        <v>0</v>
      </c>
      <c r="B15" s="2" t="s">
        <v>1</v>
      </c>
      <c r="C15" s="2" t="s">
        <v>26</v>
      </c>
      <c r="D15" s="2" t="s">
        <v>27</v>
      </c>
      <c r="E15" s="3">
        <v>30000</v>
      </c>
      <c r="F15" s="3">
        <v>30000</v>
      </c>
      <c r="G15" s="3">
        <f t="shared" si="0"/>
        <v>0</v>
      </c>
    </row>
    <row r="16" spans="1:7" s="4" customFormat="1" x14ac:dyDescent="0.3">
      <c r="A16" s="1" t="s">
        <v>0</v>
      </c>
      <c r="B16" s="2" t="s">
        <v>1</v>
      </c>
      <c r="C16" s="2" t="s">
        <v>28</v>
      </c>
      <c r="D16" s="2" t="s">
        <v>29</v>
      </c>
      <c r="E16" s="3">
        <v>1000</v>
      </c>
      <c r="F16" s="3">
        <v>1000</v>
      </c>
      <c r="G16" s="3">
        <f t="shared" si="0"/>
        <v>0</v>
      </c>
    </row>
    <row r="17" spans="1:7" s="4" customFormat="1" x14ac:dyDescent="0.3">
      <c r="A17" s="1" t="s">
        <v>0</v>
      </c>
      <c r="B17" s="2" t="s">
        <v>1</v>
      </c>
      <c r="C17" s="2" t="s">
        <v>30</v>
      </c>
      <c r="D17" s="2" t="s">
        <v>31</v>
      </c>
      <c r="E17" s="3">
        <v>1000</v>
      </c>
      <c r="F17" s="3">
        <v>1000</v>
      </c>
      <c r="G17" s="3">
        <f t="shared" si="0"/>
        <v>0</v>
      </c>
    </row>
    <row r="18" spans="1:7" s="4" customFormat="1" x14ac:dyDescent="0.3">
      <c r="A18" s="1" t="s">
        <v>0</v>
      </c>
      <c r="B18" s="2" t="s">
        <v>1</v>
      </c>
      <c r="C18" s="2" t="s">
        <v>32</v>
      </c>
      <c r="D18" s="2" t="s">
        <v>33</v>
      </c>
      <c r="E18" s="3">
        <v>500</v>
      </c>
      <c r="F18" s="3">
        <v>500</v>
      </c>
      <c r="G18" s="3">
        <f t="shared" si="0"/>
        <v>0</v>
      </c>
    </row>
    <row r="19" spans="1:7" s="4" customFormat="1" x14ac:dyDescent="0.3">
      <c r="A19" s="15" t="s">
        <v>88</v>
      </c>
      <c r="B19" s="15"/>
      <c r="C19" s="15"/>
      <c r="D19" s="15"/>
      <c r="E19" s="7">
        <f>SUM(E10:E18)</f>
        <v>157350</v>
      </c>
      <c r="F19" s="7">
        <f>SUM(F10:F18)</f>
        <v>169500</v>
      </c>
      <c r="G19" s="7">
        <f t="shared" si="0"/>
        <v>-12150</v>
      </c>
    </row>
    <row r="20" spans="1:7" s="4" customFormat="1" x14ac:dyDescent="0.3">
      <c r="A20" s="1" t="s">
        <v>0</v>
      </c>
      <c r="B20" s="2" t="s">
        <v>1</v>
      </c>
      <c r="C20" s="2" t="s">
        <v>34</v>
      </c>
      <c r="D20" s="2" t="s">
        <v>35</v>
      </c>
      <c r="E20" s="3">
        <v>700000</v>
      </c>
      <c r="F20" s="3">
        <v>700000</v>
      </c>
      <c r="G20" s="3">
        <f t="shared" si="0"/>
        <v>0</v>
      </c>
    </row>
    <row r="21" spans="1:7" s="4" customFormat="1" x14ac:dyDescent="0.3">
      <c r="A21" s="15" t="s">
        <v>89</v>
      </c>
      <c r="B21" s="15"/>
      <c r="C21" s="15"/>
      <c r="D21" s="15"/>
      <c r="E21" s="7">
        <f>SUM(E20)</f>
        <v>700000</v>
      </c>
      <c r="F21" s="7">
        <f t="shared" ref="F21" si="2">SUM(F20)</f>
        <v>700000</v>
      </c>
      <c r="G21" s="7">
        <f t="shared" si="0"/>
        <v>0</v>
      </c>
    </row>
    <row r="22" spans="1:7" s="4" customFormat="1" x14ac:dyDescent="0.3">
      <c r="A22" s="1" t="s">
        <v>0</v>
      </c>
      <c r="B22" s="2" t="s">
        <v>1</v>
      </c>
      <c r="C22" s="2" t="s">
        <v>38</v>
      </c>
      <c r="D22" s="2" t="s">
        <v>39</v>
      </c>
      <c r="E22" s="3">
        <v>65000</v>
      </c>
      <c r="F22" s="3">
        <v>65000</v>
      </c>
      <c r="G22" s="3">
        <f t="shared" si="0"/>
        <v>0</v>
      </c>
    </row>
    <row r="23" spans="1:7" s="4" customFormat="1" x14ac:dyDescent="0.3">
      <c r="A23" s="15" t="s">
        <v>90</v>
      </c>
      <c r="B23" s="15"/>
      <c r="C23" s="15"/>
      <c r="D23" s="15"/>
      <c r="E23" s="7">
        <f>SUM(E22:E22)</f>
        <v>65000</v>
      </c>
      <c r="F23" s="7">
        <f>SUM(F22:F22)</f>
        <v>65000</v>
      </c>
      <c r="G23" s="7">
        <f t="shared" si="0"/>
        <v>0</v>
      </c>
    </row>
    <row r="24" spans="1:7" s="4" customFormat="1" x14ac:dyDescent="0.3">
      <c r="A24" s="1" t="s">
        <v>0</v>
      </c>
      <c r="B24" s="2" t="s">
        <v>1</v>
      </c>
      <c r="C24" s="2" t="s">
        <v>40</v>
      </c>
      <c r="D24" s="2" t="s">
        <v>41</v>
      </c>
      <c r="E24" s="3">
        <v>5323000</v>
      </c>
      <c r="F24" s="3">
        <v>5350000</v>
      </c>
      <c r="G24" s="3">
        <f t="shared" si="0"/>
        <v>-27000</v>
      </c>
    </row>
    <row r="25" spans="1:7" s="4" customFormat="1" x14ac:dyDescent="0.3">
      <c r="A25" s="15" t="s">
        <v>91</v>
      </c>
      <c r="B25" s="15"/>
      <c r="C25" s="15"/>
      <c r="D25" s="15"/>
      <c r="E25" s="7">
        <f>SUM(E24)</f>
        <v>5323000</v>
      </c>
      <c r="F25" s="7">
        <f t="shared" ref="F25" si="3">SUM(F24)</f>
        <v>5350000</v>
      </c>
      <c r="G25" s="7">
        <f t="shared" si="0"/>
        <v>-27000</v>
      </c>
    </row>
    <row r="26" spans="1:7" s="4" customFormat="1" x14ac:dyDescent="0.3">
      <c r="A26" s="1" t="s">
        <v>0</v>
      </c>
      <c r="B26" s="2" t="s">
        <v>1</v>
      </c>
      <c r="C26" s="2" t="s">
        <v>44</v>
      </c>
      <c r="D26" s="2" t="s">
        <v>45</v>
      </c>
      <c r="E26" s="3">
        <v>10000</v>
      </c>
      <c r="F26" s="3">
        <v>10000</v>
      </c>
      <c r="G26" s="3">
        <f t="shared" si="0"/>
        <v>0</v>
      </c>
    </row>
    <row r="27" spans="1:7" s="4" customFormat="1" x14ac:dyDescent="0.3">
      <c r="A27" s="15" t="s">
        <v>92</v>
      </c>
      <c r="B27" s="15"/>
      <c r="C27" s="15"/>
      <c r="D27" s="15"/>
      <c r="E27" s="7">
        <f>SUM(E26)</f>
        <v>10000</v>
      </c>
      <c r="F27" s="7">
        <f t="shared" ref="F27" si="4">SUM(F26)</f>
        <v>10000</v>
      </c>
      <c r="G27" s="7">
        <f t="shared" si="0"/>
        <v>0</v>
      </c>
    </row>
    <row r="28" spans="1:7" s="4" customFormat="1" x14ac:dyDescent="0.3">
      <c r="A28" s="14" t="s">
        <v>93</v>
      </c>
      <c r="B28" s="14"/>
      <c r="C28" s="14"/>
      <c r="D28" s="14"/>
      <c r="E28" s="7">
        <f>E9+E19+E21+E23+E25+E27</f>
        <v>6749960</v>
      </c>
      <c r="F28" s="7">
        <f>F9+F19+F21+F23+F25+F27</f>
        <v>6778580</v>
      </c>
      <c r="G28" s="7">
        <f t="shared" si="0"/>
        <v>-28620</v>
      </c>
    </row>
    <row r="29" spans="1:7" s="4" customFormat="1" x14ac:dyDescent="0.3"/>
    <row r="30" spans="1:7" s="4" customFormat="1" x14ac:dyDescent="0.3">
      <c r="E30" s="10"/>
      <c r="F30" s="10"/>
      <c r="G30" s="10"/>
    </row>
    <row r="31" spans="1:7" s="4" customFormat="1" x14ac:dyDescent="0.3"/>
    <row r="32" spans="1:7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</sheetData>
  <mergeCells count="7">
    <mergeCell ref="A28:D28"/>
    <mergeCell ref="A9:D9"/>
    <mergeCell ref="A19:D19"/>
    <mergeCell ref="A21:D21"/>
    <mergeCell ref="A23:D23"/>
    <mergeCell ref="A25:D25"/>
    <mergeCell ref="A27:D27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26:C26 A3:C8 A13:C18 A20:C20 A24:C24 A10:C10 A22:C22 A11:C11" numberStoredAsText="1"/>
    <ignoredError sqref="E9:F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workbookViewId="0">
      <selection activeCell="K12" sqref="K12"/>
    </sheetView>
  </sheetViews>
  <sheetFormatPr baseColWidth="10" defaultRowHeight="14.4" x14ac:dyDescent="0.3"/>
  <cols>
    <col min="1" max="1" width="7.09765625" bestFit="1" customWidth="1"/>
    <col min="2" max="2" width="7.69921875" bestFit="1" customWidth="1"/>
    <col min="3" max="3" width="8.69921875" bestFit="1" customWidth="1"/>
    <col min="4" max="4" width="37.69921875" bestFit="1" customWidth="1"/>
    <col min="5" max="5" width="11.296875" bestFit="1" customWidth="1"/>
  </cols>
  <sheetData>
    <row r="2" spans="1:7" x14ac:dyDescent="0.3">
      <c r="A2" s="5" t="s">
        <v>82</v>
      </c>
      <c r="B2" s="5" t="s">
        <v>83</v>
      </c>
      <c r="C2" s="5" t="s">
        <v>84</v>
      </c>
      <c r="D2" s="5" t="s">
        <v>85</v>
      </c>
      <c r="E2" s="11">
        <v>2023</v>
      </c>
      <c r="F2" s="11">
        <v>2022</v>
      </c>
      <c r="G2" s="5" t="s">
        <v>86</v>
      </c>
    </row>
    <row r="3" spans="1:7" x14ac:dyDescent="0.3">
      <c r="A3" s="1" t="s">
        <v>0</v>
      </c>
      <c r="B3" s="2" t="s">
        <v>46</v>
      </c>
      <c r="C3" s="2" t="s">
        <v>2</v>
      </c>
      <c r="D3" s="2" t="s">
        <v>3</v>
      </c>
      <c r="E3" s="3">
        <v>261713</v>
      </c>
      <c r="F3" s="3">
        <v>246134</v>
      </c>
      <c r="G3" s="3">
        <f>+E3-F3</f>
        <v>15579</v>
      </c>
    </row>
    <row r="4" spans="1:7" x14ac:dyDescent="0.3">
      <c r="A4" s="1" t="s">
        <v>0</v>
      </c>
      <c r="B4" s="2" t="s">
        <v>46</v>
      </c>
      <c r="C4" s="2" t="s">
        <v>47</v>
      </c>
      <c r="D4" s="2" t="s">
        <v>48</v>
      </c>
      <c r="E4" s="3">
        <v>29736</v>
      </c>
      <c r="F4" s="3">
        <v>28898</v>
      </c>
      <c r="G4" s="3">
        <f t="shared" ref="G4:G29" si="0">+E4-F4</f>
        <v>838</v>
      </c>
    </row>
    <row r="5" spans="1:7" x14ac:dyDescent="0.3">
      <c r="A5" s="1" t="s">
        <v>0</v>
      </c>
      <c r="B5" s="2" t="s">
        <v>46</v>
      </c>
      <c r="C5" s="2" t="s">
        <v>4</v>
      </c>
      <c r="D5" s="2" t="s">
        <v>5</v>
      </c>
      <c r="E5" s="3">
        <v>147863</v>
      </c>
      <c r="F5" s="3">
        <v>154717</v>
      </c>
      <c r="G5" s="3">
        <f t="shared" si="0"/>
        <v>-6854</v>
      </c>
    </row>
    <row r="6" spans="1:7" x14ac:dyDescent="0.3">
      <c r="A6" s="1" t="s">
        <v>0</v>
      </c>
      <c r="B6" s="2" t="s">
        <v>46</v>
      </c>
      <c r="C6" s="2" t="s">
        <v>49</v>
      </c>
      <c r="D6" s="2" t="s">
        <v>50</v>
      </c>
      <c r="E6" s="3">
        <v>38555</v>
      </c>
      <c r="F6" s="3">
        <v>46836</v>
      </c>
      <c r="G6" s="3">
        <f t="shared" si="0"/>
        <v>-8281</v>
      </c>
    </row>
    <row r="7" spans="1:7" x14ac:dyDescent="0.3">
      <c r="A7" s="1" t="s">
        <v>0</v>
      </c>
      <c r="B7" s="2" t="s">
        <v>46</v>
      </c>
      <c r="C7" s="2" t="s">
        <v>6</v>
      </c>
      <c r="D7" s="2" t="s">
        <v>7</v>
      </c>
      <c r="E7" s="3">
        <v>104833</v>
      </c>
      <c r="F7" s="3">
        <v>106060</v>
      </c>
      <c r="G7" s="3">
        <f t="shared" si="0"/>
        <v>-1227</v>
      </c>
    </row>
    <row r="8" spans="1:7" x14ac:dyDescent="0.3">
      <c r="A8" s="1" t="s">
        <v>0</v>
      </c>
      <c r="B8" s="2" t="s">
        <v>46</v>
      </c>
      <c r="C8" s="2" t="s">
        <v>8</v>
      </c>
      <c r="D8" s="2" t="s">
        <v>9</v>
      </c>
      <c r="E8" s="3">
        <v>291783</v>
      </c>
      <c r="F8" s="3">
        <v>291212</v>
      </c>
      <c r="G8" s="3">
        <f t="shared" si="0"/>
        <v>571</v>
      </c>
    </row>
    <row r="9" spans="1:7" x14ac:dyDescent="0.3">
      <c r="A9" s="1" t="s">
        <v>0</v>
      </c>
      <c r="B9" s="2" t="s">
        <v>46</v>
      </c>
      <c r="C9" s="2" t="s">
        <v>10</v>
      </c>
      <c r="D9" s="2" t="s">
        <v>11</v>
      </c>
      <c r="E9" s="3">
        <v>722391</v>
      </c>
      <c r="F9" s="3">
        <v>718001</v>
      </c>
      <c r="G9" s="3">
        <f t="shared" si="0"/>
        <v>4390</v>
      </c>
    </row>
    <row r="10" spans="1:7" x14ac:dyDescent="0.3">
      <c r="A10" s="1" t="s">
        <v>0</v>
      </c>
      <c r="B10" s="2" t="s">
        <v>46</v>
      </c>
      <c r="C10" s="2" t="s">
        <v>12</v>
      </c>
      <c r="D10" s="2" t="s">
        <v>13</v>
      </c>
      <c r="E10" s="3">
        <v>52868</v>
      </c>
      <c r="F10" s="3">
        <v>54170</v>
      </c>
      <c r="G10" s="3">
        <f t="shared" si="0"/>
        <v>-1302</v>
      </c>
    </row>
    <row r="11" spans="1:7" x14ac:dyDescent="0.3">
      <c r="A11" s="1" t="s">
        <v>0</v>
      </c>
      <c r="B11" s="2" t="s">
        <v>46</v>
      </c>
      <c r="C11" s="2" t="s">
        <v>51</v>
      </c>
      <c r="D11" s="2" t="s">
        <v>52</v>
      </c>
      <c r="E11" s="3">
        <v>34527</v>
      </c>
      <c r="F11" s="3">
        <v>44027</v>
      </c>
      <c r="G11" s="3">
        <f t="shared" si="0"/>
        <v>-9500</v>
      </c>
    </row>
    <row r="12" spans="1:7" x14ac:dyDescent="0.3">
      <c r="A12" s="1" t="s">
        <v>0</v>
      </c>
      <c r="B12" s="2" t="s">
        <v>46</v>
      </c>
      <c r="C12" s="2" t="s">
        <v>53</v>
      </c>
      <c r="D12" s="2" t="s">
        <v>54</v>
      </c>
      <c r="E12" s="3">
        <v>29176</v>
      </c>
      <c r="F12" s="3">
        <v>43066</v>
      </c>
      <c r="G12" s="3">
        <f t="shared" si="0"/>
        <v>-13890</v>
      </c>
    </row>
    <row r="13" spans="1:7" x14ac:dyDescent="0.3">
      <c r="A13" s="15" t="s">
        <v>87</v>
      </c>
      <c r="B13" s="15"/>
      <c r="C13" s="15"/>
      <c r="D13" s="15"/>
      <c r="E13" s="7">
        <f>SUM(E3:E12)</f>
        <v>1713445</v>
      </c>
      <c r="F13" s="7">
        <f t="shared" ref="F13" si="1">SUM(F3:F12)</f>
        <v>1733121</v>
      </c>
      <c r="G13" s="7">
        <f t="shared" si="0"/>
        <v>-19676</v>
      </c>
    </row>
    <row r="14" spans="1:7" x14ac:dyDescent="0.3">
      <c r="A14" s="1" t="s">
        <v>0</v>
      </c>
      <c r="B14" s="2" t="s">
        <v>46</v>
      </c>
      <c r="C14" s="2" t="s">
        <v>14</v>
      </c>
      <c r="D14" s="2" t="s">
        <v>15</v>
      </c>
      <c r="E14" s="3">
        <v>2250</v>
      </c>
      <c r="F14" s="3">
        <v>2250</v>
      </c>
      <c r="G14" s="3">
        <f t="shared" si="0"/>
        <v>0</v>
      </c>
    </row>
    <row r="15" spans="1:7" x14ac:dyDescent="0.3">
      <c r="A15" s="1" t="s">
        <v>0</v>
      </c>
      <c r="B15" s="2" t="s">
        <v>46</v>
      </c>
      <c r="C15" s="2" t="s">
        <v>97</v>
      </c>
      <c r="D15" s="2" t="s">
        <v>98</v>
      </c>
      <c r="E15" s="3">
        <v>9000</v>
      </c>
      <c r="F15" s="3">
        <v>0</v>
      </c>
      <c r="G15" s="3">
        <f t="shared" si="0"/>
        <v>9000</v>
      </c>
    </row>
    <row r="16" spans="1:7" x14ac:dyDescent="0.3">
      <c r="A16" s="1" t="s">
        <v>0</v>
      </c>
      <c r="B16" s="2" t="s">
        <v>46</v>
      </c>
      <c r="C16" s="2" t="s">
        <v>22</v>
      </c>
      <c r="D16" s="2" t="s">
        <v>23</v>
      </c>
      <c r="E16" s="3">
        <v>1000</v>
      </c>
      <c r="F16" s="3">
        <v>1000</v>
      </c>
      <c r="G16" s="3">
        <f t="shared" si="0"/>
        <v>0</v>
      </c>
    </row>
    <row r="17" spans="1:7" x14ac:dyDescent="0.3">
      <c r="A17" s="1" t="s">
        <v>0</v>
      </c>
      <c r="B17" s="2" t="s">
        <v>46</v>
      </c>
      <c r="C17" s="2" t="s">
        <v>57</v>
      </c>
      <c r="D17" s="2" t="s">
        <v>58</v>
      </c>
      <c r="E17" s="3">
        <v>2000</v>
      </c>
      <c r="F17" s="3">
        <v>2000</v>
      </c>
      <c r="G17" s="3">
        <f t="shared" si="0"/>
        <v>0</v>
      </c>
    </row>
    <row r="18" spans="1:7" x14ac:dyDescent="0.3">
      <c r="A18" s="1" t="s">
        <v>0</v>
      </c>
      <c r="B18" s="2" t="s">
        <v>46</v>
      </c>
      <c r="C18" s="2" t="s">
        <v>24</v>
      </c>
      <c r="D18" s="2" t="s">
        <v>25</v>
      </c>
      <c r="E18" s="3">
        <v>2000</v>
      </c>
      <c r="F18" s="3">
        <v>2000</v>
      </c>
      <c r="G18" s="3">
        <f t="shared" si="0"/>
        <v>0</v>
      </c>
    </row>
    <row r="19" spans="1:7" x14ac:dyDescent="0.3">
      <c r="A19" s="1" t="s">
        <v>0</v>
      </c>
      <c r="B19" s="2" t="s">
        <v>46</v>
      </c>
      <c r="C19" s="2" t="s">
        <v>26</v>
      </c>
      <c r="D19" s="2" t="s">
        <v>27</v>
      </c>
      <c r="E19" s="3">
        <v>72000</v>
      </c>
      <c r="F19" s="3">
        <v>67500</v>
      </c>
      <c r="G19" s="3">
        <f t="shared" si="0"/>
        <v>4500</v>
      </c>
    </row>
    <row r="20" spans="1:7" x14ac:dyDescent="0.3">
      <c r="A20" s="1" t="s">
        <v>0</v>
      </c>
      <c r="B20" s="2" t="s">
        <v>46</v>
      </c>
      <c r="C20" s="2" t="s">
        <v>59</v>
      </c>
      <c r="D20" s="2" t="s">
        <v>60</v>
      </c>
      <c r="E20" s="3">
        <v>20000</v>
      </c>
      <c r="F20" s="3">
        <v>27000</v>
      </c>
      <c r="G20" s="3">
        <f t="shared" si="0"/>
        <v>-7000</v>
      </c>
    </row>
    <row r="21" spans="1:7" x14ac:dyDescent="0.3">
      <c r="A21" s="15" t="s">
        <v>88</v>
      </c>
      <c r="B21" s="15"/>
      <c r="C21" s="15"/>
      <c r="D21" s="15"/>
      <c r="E21" s="7">
        <f>SUM(E14:E20)</f>
        <v>108250</v>
      </c>
      <c r="F21" s="7">
        <f>SUM(F14:F20)</f>
        <v>101750</v>
      </c>
      <c r="G21" s="7">
        <f t="shared" si="0"/>
        <v>6500</v>
      </c>
    </row>
    <row r="22" spans="1:7" x14ac:dyDescent="0.3">
      <c r="A22" s="1" t="s">
        <v>0</v>
      </c>
      <c r="B22" s="2" t="s">
        <v>46</v>
      </c>
      <c r="C22" s="2" t="s">
        <v>36</v>
      </c>
      <c r="D22" s="2" t="s">
        <v>37</v>
      </c>
      <c r="E22" s="3">
        <v>206000</v>
      </c>
      <c r="F22" s="3">
        <v>500000</v>
      </c>
      <c r="G22" s="3">
        <f t="shared" si="0"/>
        <v>-294000</v>
      </c>
    </row>
    <row r="23" spans="1:7" x14ac:dyDescent="0.3">
      <c r="A23" s="1" t="s">
        <v>0</v>
      </c>
      <c r="B23" s="2" t="s">
        <v>46</v>
      </c>
      <c r="C23" s="2" t="s">
        <v>61</v>
      </c>
      <c r="D23" s="2" t="s">
        <v>62</v>
      </c>
      <c r="E23" s="3">
        <v>2286000</v>
      </c>
      <c r="F23" s="3">
        <v>3055000</v>
      </c>
      <c r="G23" s="3">
        <f t="shared" si="0"/>
        <v>-769000</v>
      </c>
    </row>
    <row r="24" spans="1:7" x14ac:dyDescent="0.3">
      <c r="A24" s="1" t="s">
        <v>0</v>
      </c>
      <c r="B24" s="2" t="s">
        <v>46</v>
      </c>
      <c r="C24" s="2" t="s">
        <v>38</v>
      </c>
      <c r="D24" s="2" t="s">
        <v>39</v>
      </c>
      <c r="E24" s="3">
        <v>2801000</v>
      </c>
      <c r="F24" s="3">
        <v>0</v>
      </c>
      <c r="G24" s="3">
        <f t="shared" si="0"/>
        <v>2801000</v>
      </c>
    </row>
    <row r="25" spans="1:7" x14ac:dyDescent="0.3">
      <c r="A25" s="1" t="s">
        <v>0</v>
      </c>
      <c r="B25" s="2" t="s">
        <v>46</v>
      </c>
      <c r="C25" s="2" t="s">
        <v>66</v>
      </c>
      <c r="D25" s="2" t="s">
        <v>67</v>
      </c>
      <c r="E25" s="3">
        <v>0</v>
      </c>
      <c r="F25" s="3">
        <v>6000</v>
      </c>
      <c r="G25" s="3">
        <f t="shared" si="0"/>
        <v>-6000</v>
      </c>
    </row>
    <row r="26" spans="1:7" x14ac:dyDescent="0.3">
      <c r="A26" s="15" t="s">
        <v>95</v>
      </c>
      <c r="B26" s="15"/>
      <c r="C26" s="15"/>
      <c r="D26" s="15"/>
      <c r="E26" s="7">
        <f>SUM(E22:E25)</f>
        <v>5293000</v>
      </c>
      <c r="F26" s="7">
        <f>SUM(F22:F25)</f>
        <v>3561000</v>
      </c>
      <c r="G26" s="7">
        <f t="shared" si="0"/>
        <v>1732000</v>
      </c>
    </row>
    <row r="27" spans="1:7" x14ac:dyDescent="0.3">
      <c r="A27" s="1" t="s">
        <v>0</v>
      </c>
      <c r="B27" s="2" t="s">
        <v>46</v>
      </c>
      <c r="C27" s="2" t="s">
        <v>44</v>
      </c>
      <c r="D27" s="2" t="s">
        <v>45</v>
      </c>
      <c r="E27" s="3">
        <v>50000</v>
      </c>
      <c r="F27" s="3">
        <v>50000</v>
      </c>
      <c r="G27" s="3">
        <f t="shared" si="0"/>
        <v>0</v>
      </c>
    </row>
    <row r="28" spans="1:7" x14ac:dyDescent="0.3">
      <c r="A28" s="15" t="s">
        <v>92</v>
      </c>
      <c r="B28" s="15"/>
      <c r="C28" s="15"/>
      <c r="D28" s="15"/>
      <c r="E28" s="7">
        <f>SUM(E27:E27)</f>
        <v>50000</v>
      </c>
      <c r="F28" s="7">
        <f>SUM(F27:F27)</f>
        <v>50000</v>
      </c>
      <c r="G28" s="7">
        <f t="shared" si="0"/>
        <v>0</v>
      </c>
    </row>
    <row r="29" spans="1:7" x14ac:dyDescent="0.3">
      <c r="A29" s="14" t="s">
        <v>94</v>
      </c>
      <c r="B29" s="14"/>
      <c r="C29" s="14"/>
      <c r="D29" s="14"/>
      <c r="E29" s="7">
        <f>E13+E21+E26+E28</f>
        <v>7164695</v>
      </c>
      <c r="F29" s="7">
        <f>F13+F21+F26+F28</f>
        <v>5445871</v>
      </c>
      <c r="G29" s="7">
        <f t="shared" si="0"/>
        <v>1718824</v>
      </c>
    </row>
    <row r="31" spans="1:7" x14ac:dyDescent="0.3">
      <c r="E31" s="10"/>
      <c r="F31" s="10"/>
      <c r="G31" s="10"/>
    </row>
  </sheetData>
  <mergeCells count="5">
    <mergeCell ref="A29:D29"/>
    <mergeCell ref="A13:D13"/>
    <mergeCell ref="A21:D21"/>
    <mergeCell ref="A26:D26"/>
    <mergeCell ref="A28:D28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27:C27 A3:C12 A16:C20 A22:C23 A14:C14 A24:C24 A25:C25" numberStoredAsText="1"/>
    <ignoredError sqref="E13:F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E10" sqref="E10:F10"/>
    </sheetView>
  </sheetViews>
  <sheetFormatPr baseColWidth="10" defaultRowHeight="14.4" x14ac:dyDescent="0.3"/>
  <cols>
    <col min="1" max="1" width="7.09765625" bestFit="1" customWidth="1"/>
    <col min="2" max="2" width="7.69921875" bestFit="1" customWidth="1"/>
    <col min="3" max="3" width="8.69921875" bestFit="1" customWidth="1"/>
    <col min="4" max="4" width="38.296875" bestFit="1" customWidth="1"/>
    <col min="5" max="5" width="12" bestFit="1" customWidth="1"/>
    <col min="7" max="7" width="12" bestFit="1" customWidth="1"/>
  </cols>
  <sheetData>
    <row r="2" spans="1:7" x14ac:dyDescent="0.3">
      <c r="A2" s="8" t="s">
        <v>82</v>
      </c>
      <c r="B2" s="8" t="s">
        <v>83</v>
      </c>
      <c r="C2" s="8" t="s">
        <v>84</v>
      </c>
      <c r="D2" s="8" t="s">
        <v>85</v>
      </c>
      <c r="E2" s="11">
        <v>2023</v>
      </c>
      <c r="F2" s="11">
        <v>2022</v>
      </c>
      <c r="G2" s="8" t="s">
        <v>86</v>
      </c>
    </row>
    <row r="3" spans="1:7" x14ac:dyDescent="0.3">
      <c r="A3" s="1" t="s">
        <v>0</v>
      </c>
      <c r="B3" s="12">
        <v>9331</v>
      </c>
      <c r="C3" s="2" t="s">
        <v>2</v>
      </c>
      <c r="D3" s="2" t="s">
        <v>3</v>
      </c>
      <c r="E3" s="3">
        <v>67539</v>
      </c>
      <c r="F3" s="3">
        <v>65636</v>
      </c>
      <c r="G3" s="3">
        <f>+E3-F3</f>
        <v>1903</v>
      </c>
    </row>
    <row r="4" spans="1:7" x14ac:dyDescent="0.3">
      <c r="A4" s="1" t="s">
        <v>0</v>
      </c>
      <c r="B4" s="12">
        <v>9331</v>
      </c>
      <c r="C4" s="2" t="s">
        <v>47</v>
      </c>
      <c r="D4" s="2" t="s">
        <v>48</v>
      </c>
      <c r="E4" s="3">
        <v>14847</v>
      </c>
      <c r="F4" s="3">
        <v>14429</v>
      </c>
      <c r="G4" s="3">
        <f t="shared" ref="G4:G28" si="0">+E4-F4</f>
        <v>418</v>
      </c>
    </row>
    <row r="5" spans="1:7" x14ac:dyDescent="0.3">
      <c r="A5" s="13" t="s">
        <v>0</v>
      </c>
      <c r="B5" s="12">
        <v>9331</v>
      </c>
      <c r="C5" s="2" t="s">
        <v>4</v>
      </c>
      <c r="D5" s="2" t="s">
        <v>5</v>
      </c>
      <c r="E5" s="3">
        <v>45487</v>
      </c>
      <c r="F5" s="3">
        <v>44205</v>
      </c>
      <c r="G5" s="3">
        <f t="shared" si="0"/>
        <v>1282</v>
      </c>
    </row>
    <row r="6" spans="1:7" x14ac:dyDescent="0.3">
      <c r="A6" s="1" t="s">
        <v>0</v>
      </c>
      <c r="B6" s="12">
        <v>9331</v>
      </c>
      <c r="C6" s="2" t="s">
        <v>6</v>
      </c>
      <c r="D6" s="2" t="s">
        <v>7</v>
      </c>
      <c r="E6" s="3">
        <v>22168</v>
      </c>
      <c r="F6" s="3">
        <v>28086</v>
      </c>
      <c r="G6" s="3">
        <f t="shared" si="0"/>
        <v>-5918</v>
      </c>
    </row>
    <row r="7" spans="1:7" x14ac:dyDescent="0.3">
      <c r="A7" s="1" t="s">
        <v>0</v>
      </c>
      <c r="B7" s="12">
        <v>9331</v>
      </c>
      <c r="C7" s="2" t="s">
        <v>8</v>
      </c>
      <c r="D7" s="2" t="s">
        <v>9</v>
      </c>
      <c r="E7" s="3">
        <v>73903</v>
      </c>
      <c r="F7" s="3">
        <v>71821</v>
      </c>
      <c r="G7" s="3">
        <f t="shared" si="0"/>
        <v>2082</v>
      </c>
    </row>
    <row r="8" spans="1:7" x14ac:dyDescent="0.3">
      <c r="A8" s="1" t="s">
        <v>0</v>
      </c>
      <c r="B8" s="12">
        <v>9331</v>
      </c>
      <c r="C8" s="2" t="s">
        <v>10</v>
      </c>
      <c r="D8" s="2" t="s">
        <v>11</v>
      </c>
      <c r="E8" s="3">
        <v>175790</v>
      </c>
      <c r="F8" s="3">
        <v>170837</v>
      </c>
      <c r="G8" s="3">
        <f t="shared" si="0"/>
        <v>4953</v>
      </c>
    </row>
    <row r="9" spans="1:7" x14ac:dyDescent="0.3">
      <c r="A9" s="1" t="s">
        <v>0</v>
      </c>
      <c r="B9" s="12">
        <v>9331</v>
      </c>
      <c r="C9" s="2" t="s">
        <v>12</v>
      </c>
      <c r="D9" s="2" t="s">
        <v>13</v>
      </c>
      <c r="E9" s="3">
        <v>10531</v>
      </c>
      <c r="F9" s="3">
        <v>13648</v>
      </c>
      <c r="G9" s="3">
        <f t="shared" si="0"/>
        <v>-3117</v>
      </c>
    </row>
    <row r="10" spans="1:7" x14ac:dyDescent="0.3">
      <c r="A10" s="9" t="s">
        <v>87</v>
      </c>
      <c r="B10" s="9"/>
      <c r="C10" s="9"/>
      <c r="D10" s="9"/>
      <c r="E10" s="7">
        <f>SUM(E3:E9)</f>
        <v>410265</v>
      </c>
      <c r="F10" s="7">
        <f>SUM(F3:F9)</f>
        <v>408662</v>
      </c>
      <c r="G10" s="7">
        <f t="shared" si="0"/>
        <v>1603</v>
      </c>
    </row>
    <row r="11" spans="1:7" x14ac:dyDescent="0.3">
      <c r="A11" s="1" t="s">
        <v>0</v>
      </c>
      <c r="B11" s="12">
        <v>9331</v>
      </c>
      <c r="C11" s="2" t="s">
        <v>14</v>
      </c>
      <c r="D11" s="2" t="s">
        <v>15</v>
      </c>
      <c r="E11" s="3">
        <v>2000</v>
      </c>
      <c r="F11" s="3">
        <v>1600</v>
      </c>
      <c r="G11" s="3">
        <f t="shared" si="0"/>
        <v>400</v>
      </c>
    </row>
    <row r="12" spans="1:7" x14ac:dyDescent="0.3">
      <c r="A12" s="1" t="s">
        <v>0</v>
      </c>
      <c r="B12" s="12">
        <v>9331</v>
      </c>
      <c r="C12" s="2" t="s">
        <v>69</v>
      </c>
      <c r="D12" s="2" t="s">
        <v>70</v>
      </c>
      <c r="E12" s="3">
        <v>5575</v>
      </c>
      <c r="F12" s="3">
        <v>5575</v>
      </c>
      <c r="G12" s="3">
        <f t="shared" si="0"/>
        <v>0</v>
      </c>
    </row>
    <row r="13" spans="1:7" x14ac:dyDescent="0.3">
      <c r="A13" s="13" t="s">
        <v>0</v>
      </c>
      <c r="B13" s="12">
        <v>9331</v>
      </c>
      <c r="C13" s="12">
        <v>224</v>
      </c>
      <c r="D13" s="2" t="s">
        <v>21</v>
      </c>
      <c r="E13" s="3">
        <v>691500</v>
      </c>
      <c r="F13" s="3">
        <v>692340</v>
      </c>
      <c r="G13" s="3">
        <f t="shared" si="0"/>
        <v>-840</v>
      </c>
    </row>
    <row r="14" spans="1:7" x14ac:dyDescent="0.3">
      <c r="A14" s="1" t="s">
        <v>0</v>
      </c>
      <c r="B14" s="12">
        <v>9331</v>
      </c>
      <c r="C14" s="2" t="s">
        <v>77</v>
      </c>
      <c r="D14" s="2" t="s">
        <v>78</v>
      </c>
      <c r="E14" s="3">
        <v>6000</v>
      </c>
      <c r="F14" s="3">
        <v>6000</v>
      </c>
      <c r="G14" s="3">
        <f t="shared" si="0"/>
        <v>0</v>
      </c>
    </row>
    <row r="15" spans="1:7" x14ac:dyDescent="0.3">
      <c r="A15" s="1" t="s">
        <v>0</v>
      </c>
      <c r="B15" s="12">
        <v>9331</v>
      </c>
      <c r="C15" s="2" t="s">
        <v>22</v>
      </c>
      <c r="D15" s="2" t="s">
        <v>23</v>
      </c>
      <c r="E15" s="3">
        <v>1000</v>
      </c>
      <c r="F15" s="3">
        <v>1000</v>
      </c>
      <c r="G15" s="3">
        <f t="shared" si="0"/>
        <v>0</v>
      </c>
    </row>
    <row r="16" spans="1:7" x14ac:dyDescent="0.3">
      <c r="A16" s="1" t="s">
        <v>0</v>
      </c>
      <c r="B16" s="12">
        <v>9331</v>
      </c>
      <c r="C16" s="2" t="s">
        <v>99</v>
      </c>
      <c r="D16" s="2" t="s">
        <v>100</v>
      </c>
      <c r="E16" s="3">
        <v>8000</v>
      </c>
      <c r="F16" s="3">
        <v>8000</v>
      </c>
      <c r="G16" s="3">
        <f t="shared" si="0"/>
        <v>0</v>
      </c>
    </row>
    <row r="17" spans="1:7" x14ac:dyDescent="0.3">
      <c r="A17" s="1" t="s">
        <v>0</v>
      </c>
      <c r="B17" s="12">
        <v>9331</v>
      </c>
      <c r="C17" s="2" t="s">
        <v>24</v>
      </c>
      <c r="D17" s="2" t="s">
        <v>25</v>
      </c>
      <c r="E17" s="3">
        <v>35000</v>
      </c>
      <c r="F17" s="3">
        <v>35000</v>
      </c>
      <c r="G17" s="3">
        <f t="shared" si="0"/>
        <v>0</v>
      </c>
    </row>
    <row r="18" spans="1:7" x14ac:dyDescent="0.3">
      <c r="A18" s="1" t="s">
        <v>0</v>
      </c>
      <c r="B18" s="12">
        <v>9331</v>
      </c>
      <c r="C18" s="2" t="s">
        <v>26</v>
      </c>
      <c r="D18" s="2" t="s">
        <v>27</v>
      </c>
      <c r="E18" s="3">
        <v>9000</v>
      </c>
      <c r="F18" s="3">
        <v>9000</v>
      </c>
      <c r="G18" s="3">
        <f t="shared" si="0"/>
        <v>0</v>
      </c>
    </row>
    <row r="19" spans="1:7" x14ac:dyDescent="0.3">
      <c r="A19" s="1" t="s">
        <v>0</v>
      </c>
      <c r="B19" s="12">
        <v>9331</v>
      </c>
      <c r="C19" s="2" t="s">
        <v>28</v>
      </c>
      <c r="D19" s="2" t="s">
        <v>29</v>
      </c>
      <c r="E19" s="3">
        <v>200</v>
      </c>
      <c r="F19" s="3">
        <v>200</v>
      </c>
      <c r="G19" s="3">
        <f t="shared" si="0"/>
        <v>0</v>
      </c>
    </row>
    <row r="20" spans="1:7" x14ac:dyDescent="0.3">
      <c r="A20" s="1" t="s">
        <v>0</v>
      </c>
      <c r="B20" s="12">
        <v>9331</v>
      </c>
      <c r="C20" s="2" t="s">
        <v>30</v>
      </c>
      <c r="D20" s="2" t="s">
        <v>31</v>
      </c>
      <c r="E20" s="3">
        <v>200</v>
      </c>
      <c r="F20" s="3">
        <v>200</v>
      </c>
      <c r="G20" s="3">
        <f t="shared" si="0"/>
        <v>0</v>
      </c>
    </row>
    <row r="21" spans="1:7" x14ac:dyDescent="0.3">
      <c r="A21" s="15" t="s">
        <v>88</v>
      </c>
      <c r="B21" s="15"/>
      <c r="C21" s="15"/>
      <c r="D21" s="15"/>
      <c r="E21" s="7">
        <f>SUM(E11:E20)</f>
        <v>758475</v>
      </c>
      <c r="F21" s="7">
        <f>SUM(F11:F20)</f>
        <v>758915</v>
      </c>
      <c r="G21" s="7">
        <f t="shared" si="0"/>
        <v>-440</v>
      </c>
    </row>
    <row r="22" spans="1:7" x14ac:dyDescent="0.3">
      <c r="A22" s="1" t="s">
        <v>0</v>
      </c>
      <c r="B22" s="12">
        <v>9331</v>
      </c>
      <c r="C22" s="2" t="s">
        <v>64</v>
      </c>
      <c r="D22" s="2" t="s">
        <v>65</v>
      </c>
      <c r="E22" s="3">
        <v>0</v>
      </c>
      <c r="F22" s="3">
        <v>60000</v>
      </c>
      <c r="G22" s="3">
        <f t="shared" si="0"/>
        <v>-60000</v>
      </c>
    </row>
    <row r="23" spans="1:7" x14ac:dyDescent="0.3">
      <c r="A23" s="15" t="s">
        <v>95</v>
      </c>
      <c r="B23" s="15"/>
      <c r="C23" s="15"/>
      <c r="D23" s="15"/>
      <c r="E23" s="7">
        <f>SUM(E22:E22)</f>
        <v>0</v>
      </c>
      <c r="F23" s="7">
        <f>SUM(F22:F22)</f>
        <v>60000</v>
      </c>
      <c r="G23" s="7">
        <f>+E23-F23</f>
        <v>-60000</v>
      </c>
    </row>
    <row r="24" spans="1:7" x14ac:dyDescent="0.3">
      <c r="A24" s="1" t="s">
        <v>0</v>
      </c>
      <c r="B24" s="12">
        <v>9331</v>
      </c>
      <c r="C24" s="12" t="s">
        <v>42</v>
      </c>
      <c r="D24" s="12" t="s">
        <v>43</v>
      </c>
      <c r="E24" s="3">
        <v>6000</v>
      </c>
      <c r="F24" s="3">
        <v>6000</v>
      </c>
      <c r="G24" s="3">
        <f t="shared" si="0"/>
        <v>0</v>
      </c>
    </row>
    <row r="25" spans="1:7" x14ac:dyDescent="0.3">
      <c r="A25" s="1" t="s">
        <v>0</v>
      </c>
      <c r="B25" s="12">
        <v>9331</v>
      </c>
      <c r="C25" s="12" t="s">
        <v>101</v>
      </c>
      <c r="D25" s="12" t="s">
        <v>102</v>
      </c>
      <c r="E25" s="3">
        <v>35000</v>
      </c>
      <c r="F25" s="3">
        <v>35000</v>
      </c>
      <c r="G25" s="3">
        <f t="shared" si="0"/>
        <v>0</v>
      </c>
    </row>
    <row r="26" spans="1:7" x14ac:dyDescent="0.3">
      <c r="A26" s="1" t="s">
        <v>0</v>
      </c>
      <c r="B26" s="12">
        <v>9331</v>
      </c>
      <c r="C26" s="12" t="s">
        <v>44</v>
      </c>
      <c r="D26" s="12" t="s">
        <v>45</v>
      </c>
      <c r="E26" s="3">
        <v>20000</v>
      </c>
      <c r="F26" s="3">
        <v>20000</v>
      </c>
      <c r="G26" s="3">
        <f t="shared" si="0"/>
        <v>0</v>
      </c>
    </row>
    <row r="27" spans="1:7" x14ac:dyDescent="0.3">
      <c r="A27" s="15" t="s">
        <v>92</v>
      </c>
      <c r="B27" s="15"/>
      <c r="C27" s="15"/>
      <c r="D27" s="15"/>
      <c r="E27" s="7">
        <f>SUM(E24:E26)</f>
        <v>61000</v>
      </c>
      <c r="F27" s="7">
        <f t="shared" ref="F27" si="1">SUM(F24:F26)</f>
        <v>61000</v>
      </c>
      <c r="G27" s="7">
        <f t="shared" si="0"/>
        <v>0</v>
      </c>
    </row>
    <row r="28" spans="1:7" x14ac:dyDescent="0.3">
      <c r="A28" s="14" t="s">
        <v>96</v>
      </c>
      <c r="B28" s="14"/>
      <c r="C28" s="14"/>
      <c r="D28" s="14"/>
      <c r="E28" s="7">
        <f>E10+E21+E23+E27</f>
        <v>1229740</v>
      </c>
      <c r="F28" s="7">
        <f>F10+F21+F23+F27</f>
        <v>1288577</v>
      </c>
      <c r="G28" s="7">
        <f t="shared" si="0"/>
        <v>-58837</v>
      </c>
    </row>
    <row r="30" spans="1:7" x14ac:dyDescent="0.3">
      <c r="E30" s="10"/>
      <c r="F30" s="10"/>
      <c r="G30" s="10"/>
    </row>
  </sheetData>
  <mergeCells count="4">
    <mergeCell ref="A21:D21"/>
    <mergeCell ref="A23:D23"/>
    <mergeCell ref="A28:D28"/>
    <mergeCell ref="A27:D27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E10:F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I12" sqref="I12"/>
    </sheetView>
  </sheetViews>
  <sheetFormatPr baseColWidth="10" defaultRowHeight="14.4" x14ac:dyDescent="0.3"/>
  <cols>
    <col min="1" max="1" width="7.09765625" bestFit="1" customWidth="1"/>
    <col min="2" max="2" width="7.69921875" bestFit="1" customWidth="1"/>
    <col min="3" max="3" width="8.69921875" bestFit="1" customWidth="1"/>
    <col min="4" max="4" width="38.296875" bestFit="1" customWidth="1"/>
    <col min="5" max="5" width="12" bestFit="1" customWidth="1"/>
    <col min="7" max="7" width="12" bestFit="1" customWidth="1"/>
  </cols>
  <sheetData>
    <row r="2" spans="1:7" x14ac:dyDescent="0.3">
      <c r="A2" s="5" t="s">
        <v>82</v>
      </c>
      <c r="B2" s="5" t="s">
        <v>83</v>
      </c>
      <c r="C2" s="5" t="s">
        <v>84</v>
      </c>
      <c r="D2" s="5" t="s">
        <v>85</v>
      </c>
      <c r="E2" s="11">
        <v>2023</v>
      </c>
      <c r="F2" s="11">
        <v>2022</v>
      </c>
      <c r="G2" s="5" t="s">
        <v>86</v>
      </c>
    </row>
    <row r="3" spans="1:7" x14ac:dyDescent="0.3">
      <c r="A3" s="1" t="s">
        <v>0</v>
      </c>
      <c r="B3" s="2" t="s">
        <v>68</v>
      </c>
      <c r="C3" s="2" t="s">
        <v>2</v>
      </c>
      <c r="D3" s="2" t="s">
        <v>3</v>
      </c>
      <c r="E3" s="3">
        <v>59096</v>
      </c>
      <c r="F3" s="3">
        <v>65636</v>
      </c>
      <c r="G3" s="3">
        <f>+E3-F3</f>
        <v>-6540</v>
      </c>
    </row>
    <row r="4" spans="1:7" x14ac:dyDescent="0.3">
      <c r="A4" s="1" t="s">
        <v>0</v>
      </c>
      <c r="B4" s="2" t="s">
        <v>68</v>
      </c>
      <c r="C4" s="2" t="s">
        <v>47</v>
      </c>
      <c r="D4" s="2" t="s">
        <v>48</v>
      </c>
      <c r="E4" s="3">
        <v>37119</v>
      </c>
      <c r="F4" s="3">
        <v>43287</v>
      </c>
      <c r="G4" s="3">
        <f t="shared" ref="G4:G28" si="0">+E4-F4</f>
        <v>-6168</v>
      </c>
    </row>
    <row r="5" spans="1:7" x14ac:dyDescent="0.3">
      <c r="A5" s="1" t="s">
        <v>0</v>
      </c>
      <c r="B5" s="2" t="s">
        <v>68</v>
      </c>
      <c r="C5" s="2" t="s">
        <v>49</v>
      </c>
      <c r="D5" s="2" t="s">
        <v>50</v>
      </c>
      <c r="E5" s="3">
        <v>19278</v>
      </c>
      <c r="F5" s="3">
        <v>18734</v>
      </c>
      <c r="G5" s="3">
        <f t="shared" si="0"/>
        <v>544</v>
      </c>
    </row>
    <row r="6" spans="1:7" x14ac:dyDescent="0.3">
      <c r="A6" s="1" t="s">
        <v>0</v>
      </c>
      <c r="B6" s="2" t="s">
        <v>68</v>
      </c>
      <c r="C6" s="2" t="s">
        <v>6</v>
      </c>
      <c r="D6" s="2" t="s">
        <v>7</v>
      </c>
      <c r="E6" s="3">
        <v>8872</v>
      </c>
      <c r="F6" s="3">
        <v>11149</v>
      </c>
      <c r="G6" s="3">
        <f t="shared" si="0"/>
        <v>-2277</v>
      </c>
    </row>
    <row r="7" spans="1:7" x14ac:dyDescent="0.3">
      <c r="A7" s="1" t="s">
        <v>0</v>
      </c>
      <c r="B7" s="2" t="s">
        <v>68</v>
      </c>
      <c r="C7" s="2" t="s">
        <v>8</v>
      </c>
      <c r="D7" s="2" t="s">
        <v>9</v>
      </c>
      <c r="E7" s="3">
        <v>68967</v>
      </c>
      <c r="F7" s="3">
        <v>74454</v>
      </c>
      <c r="G7" s="3">
        <f t="shared" si="0"/>
        <v>-5487</v>
      </c>
    </row>
    <row r="8" spans="1:7" x14ac:dyDescent="0.3">
      <c r="A8" s="1" t="s">
        <v>0</v>
      </c>
      <c r="B8" s="2" t="s">
        <v>68</v>
      </c>
      <c r="C8" s="2" t="s">
        <v>10</v>
      </c>
      <c r="D8" s="2" t="s">
        <v>11</v>
      </c>
      <c r="E8" s="3">
        <v>172258</v>
      </c>
      <c r="F8" s="3">
        <v>186673</v>
      </c>
      <c r="G8" s="3">
        <f t="shared" si="0"/>
        <v>-14415</v>
      </c>
    </row>
    <row r="9" spans="1:7" x14ac:dyDescent="0.3">
      <c r="A9" s="1" t="s">
        <v>0</v>
      </c>
      <c r="B9" s="2" t="s">
        <v>68</v>
      </c>
      <c r="C9" s="2" t="s">
        <v>12</v>
      </c>
      <c r="D9" s="2" t="s">
        <v>13</v>
      </c>
      <c r="E9" s="3">
        <v>5982</v>
      </c>
      <c r="F9" s="3">
        <v>7123</v>
      </c>
      <c r="G9" s="3">
        <f t="shared" si="0"/>
        <v>-1141</v>
      </c>
    </row>
    <row r="10" spans="1:7" x14ac:dyDescent="0.3">
      <c r="A10" s="1" t="s">
        <v>0</v>
      </c>
      <c r="B10" s="2" t="s">
        <v>68</v>
      </c>
      <c r="C10" s="2" t="s">
        <v>51</v>
      </c>
      <c r="D10" s="2" t="s">
        <v>52</v>
      </c>
      <c r="E10" s="3">
        <v>793911</v>
      </c>
      <c r="F10" s="3">
        <v>742816</v>
      </c>
      <c r="G10" s="3">
        <f t="shared" si="0"/>
        <v>51095</v>
      </c>
    </row>
    <row r="11" spans="1:7" x14ac:dyDescent="0.3">
      <c r="A11" s="1" t="s">
        <v>0</v>
      </c>
      <c r="B11" s="2" t="s">
        <v>68</v>
      </c>
      <c r="C11" s="2" t="s">
        <v>53</v>
      </c>
      <c r="D11" s="2" t="s">
        <v>54</v>
      </c>
      <c r="E11" s="3">
        <v>768146</v>
      </c>
      <c r="F11" s="3">
        <v>720909</v>
      </c>
      <c r="G11" s="3">
        <f t="shared" si="0"/>
        <v>47237</v>
      </c>
    </row>
    <row r="12" spans="1:7" x14ac:dyDescent="0.3">
      <c r="A12" s="6" t="s">
        <v>87</v>
      </c>
      <c r="B12" s="6"/>
      <c r="C12" s="6"/>
      <c r="D12" s="6"/>
      <c r="E12" s="7">
        <f>SUM(E3:E11)</f>
        <v>1933629</v>
      </c>
      <c r="F12" s="7">
        <f>SUM(F3:F11)</f>
        <v>1870781</v>
      </c>
      <c r="G12" s="7">
        <f t="shared" si="0"/>
        <v>62848</v>
      </c>
    </row>
    <row r="13" spans="1:7" x14ac:dyDescent="0.3">
      <c r="A13" s="1" t="s">
        <v>0</v>
      </c>
      <c r="B13" s="2" t="s">
        <v>68</v>
      </c>
      <c r="C13" s="2" t="s">
        <v>14</v>
      </c>
      <c r="D13" s="2" t="s">
        <v>15</v>
      </c>
      <c r="E13" s="3">
        <v>10000</v>
      </c>
      <c r="F13" s="3">
        <v>10000</v>
      </c>
      <c r="G13" s="3">
        <f t="shared" si="0"/>
        <v>0</v>
      </c>
    </row>
    <row r="14" spans="1:7" x14ac:dyDescent="0.3">
      <c r="A14" s="1" t="s">
        <v>0</v>
      </c>
      <c r="B14" s="2" t="s">
        <v>68</v>
      </c>
      <c r="C14" s="2" t="s">
        <v>55</v>
      </c>
      <c r="D14" s="2" t="s">
        <v>56</v>
      </c>
      <c r="E14" s="3">
        <v>70000</v>
      </c>
      <c r="F14" s="3">
        <v>70000</v>
      </c>
      <c r="G14" s="3">
        <f t="shared" si="0"/>
        <v>0</v>
      </c>
    </row>
    <row r="15" spans="1:7" x14ac:dyDescent="0.3">
      <c r="A15" s="1" t="s">
        <v>0</v>
      </c>
      <c r="B15" s="2" t="s">
        <v>68</v>
      </c>
      <c r="C15" s="2" t="s">
        <v>69</v>
      </c>
      <c r="D15" s="2" t="s">
        <v>70</v>
      </c>
      <c r="E15" s="3">
        <v>50000</v>
      </c>
      <c r="F15" s="3">
        <v>40000</v>
      </c>
      <c r="G15" s="3">
        <f t="shared" si="0"/>
        <v>10000</v>
      </c>
    </row>
    <row r="16" spans="1:7" x14ac:dyDescent="0.3">
      <c r="A16" s="1" t="s">
        <v>0</v>
      </c>
      <c r="B16" s="2" t="s">
        <v>68</v>
      </c>
      <c r="C16" s="2" t="s">
        <v>71</v>
      </c>
      <c r="D16" s="2" t="s">
        <v>72</v>
      </c>
      <c r="E16" s="3">
        <v>15000</v>
      </c>
      <c r="F16" s="3">
        <v>12000</v>
      </c>
      <c r="G16" s="3">
        <f t="shared" si="0"/>
        <v>3000</v>
      </c>
    </row>
    <row r="17" spans="1:7" x14ac:dyDescent="0.3">
      <c r="A17" s="1" t="s">
        <v>0</v>
      </c>
      <c r="B17" s="2" t="s">
        <v>68</v>
      </c>
      <c r="C17" s="2" t="s">
        <v>73</v>
      </c>
      <c r="D17" s="2" t="s">
        <v>74</v>
      </c>
      <c r="E17" s="3">
        <v>250000</v>
      </c>
      <c r="F17" s="3">
        <v>250000</v>
      </c>
      <c r="G17" s="3">
        <f t="shared" si="0"/>
        <v>0</v>
      </c>
    </row>
    <row r="18" spans="1:7" x14ac:dyDescent="0.3">
      <c r="A18" s="1" t="s">
        <v>0</v>
      </c>
      <c r="B18" s="2" t="s">
        <v>68</v>
      </c>
      <c r="C18" s="2" t="s">
        <v>75</v>
      </c>
      <c r="D18" s="2" t="s">
        <v>76</v>
      </c>
      <c r="E18" s="3">
        <v>77000</v>
      </c>
      <c r="F18" s="3">
        <v>75000</v>
      </c>
      <c r="G18" s="3">
        <f t="shared" si="0"/>
        <v>2000</v>
      </c>
    </row>
    <row r="19" spans="1:7" x14ac:dyDescent="0.3">
      <c r="A19" s="1" t="s">
        <v>0</v>
      </c>
      <c r="B19" s="2" t="s">
        <v>68</v>
      </c>
      <c r="C19" s="2" t="s">
        <v>16</v>
      </c>
      <c r="D19" s="2" t="s">
        <v>17</v>
      </c>
      <c r="E19" s="3">
        <v>20000</v>
      </c>
      <c r="F19" s="3">
        <v>20000</v>
      </c>
      <c r="G19" s="3">
        <f t="shared" si="0"/>
        <v>0</v>
      </c>
    </row>
    <row r="20" spans="1:7" x14ac:dyDescent="0.3">
      <c r="A20" s="1" t="s">
        <v>0</v>
      </c>
      <c r="B20" s="2" t="s">
        <v>68</v>
      </c>
      <c r="C20" s="2" t="s">
        <v>18</v>
      </c>
      <c r="D20" s="2" t="s">
        <v>19</v>
      </c>
      <c r="E20" s="3">
        <v>35000</v>
      </c>
      <c r="F20" s="3">
        <v>32775</v>
      </c>
      <c r="G20" s="3">
        <f t="shared" si="0"/>
        <v>2225</v>
      </c>
    </row>
    <row r="21" spans="1:7" x14ac:dyDescent="0.3">
      <c r="A21" s="1" t="s">
        <v>0</v>
      </c>
      <c r="B21" s="2" t="s">
        <v>68</v>
      </c>
      <c r="C21" s="2" t="s">
        <v>77</v>
      </c>
      <c r="D21" s="2" t="s">
        <v>78</v>
      </c>
      <c r="E21" s="3">
        <v>2000</v>
      </c>
      <c r="F21" s="3">
        <v>0</v>
      </c>
      <c r="G21" s="3">
        <f t="shared" si="0"/>
        <v>2000</v>
      </c>
    </row>
    <row r="22" spans="1:7" x14ac:dyDescent="0.3">
      <c r="A22" s="1" t="s">
        <v>0</v>
      </c>
      <c r="B22" s="2" t="s">
        <v>68</v>
      </c>
      <c r="C22" s="2" t="s">
        <v>24</v>
      </c>
      <c r="D22" s="2" t="s">
        <v>25</v>
      </c>
      <c r="E22" s="3">
        <v>3000</v>
      </c>
      <c r="F22" s="3">
        <v>3000</v>
      </c>
      <c r="G22" s="3">
        <f t="shared" si="0"/>
        <v>0</v>
      </c>
    </row>
    <row r="23" spans="1:7" x14ac:dyDescent="0.3">
      <c r="A23" s="1" t="s">
        <v>0</v>
      </c>
      <c r="B23" s="2" t="s">
        <v>68</v>
      </c>
      <c r="C23" s="2" t="s">
        <v>79</v>
      </c>
      <c r="D23" s="2" t="s">
        <v>80</v>
      </c>
      <c r="E23" s="3">
        <v>320000</v>
      </c>
      <c r="F23" s="3">
        <v>320000</v>
      </c>
      <c r="G23" s="3">
        <f t="shared" si="0"/>
        <v>0</v>
      </c>
    </row>
    <row r="24" spans="1:7" x14ac:dyDescent="0.3">
      <c r="A24" s="1" t="s">
        <v>0</v>
      </c>
      <c r="B24" s="2" t="s">
        <v>68</v>
      </c>
      <c r="C24" s="2" t="s">
        <v>59</v>
      </c>
      <c r="D24" s="2" t="s">
        <v>60</v>
      </c>
      <c r="E24" s="3">
        <v>36000</v>
      </c>
      <c r="F24" s="3">
        <v>50000</v>
      </c>
      <c r="G24" s="3">
        <f t="shared" si="0"/>
        <v>-14000</v>
      </c>
    </row>
    <row r="25" spans="1:7" x14ac:dyDescent="0.3">
      <c r="A25" s="15" t="s">
        <v>88</v>
      </c>
      <c r="B25" s="15"/>
      <c r="C25" s="15"/>
      <c r="D25" s="15"/>
      <c r="E25" s="7">
        <f>SUM(E13:E24)</f>
        <v>888000</v>
      </c>
      <c r="F25" s="7">
        <f>SUM(F13:F24)</f>
        <v>882775</v>
      </c>
      <c r="G25" s="7">
        <f t="shared" si="0"/>
        <v>5225</v>
      </c>
    </row>
    <row r="26" spans="1:7" x14ac:dyDescent="0.3">
      <c r="A26" s="1" t="s">
        <v>0</v>
      </c>
      <c r="B26" s="2" t="s">
        <v>68</v>
      </c>
      <c r="C26" s="2" t="s">
        <v>81</v>
      </c>
      <c r="D26" s="2" t="s">
        <v>63</v>
      </c>
      <c r="E26" s="3">
        <v>2335000</v>
      </c>
      <c r="F26" s="3">
        <v>85000</v>
      </c>
      <c r="G26" s="3">
        <f t="shared" si="0"/>
        <v>2250000</v>
      </c>
    </row>
    <row r="27" spans="1:7" x14ac:dyDescent="0.3">
      <c r="A27" s="15" t="s">
        <v>95</v>
      </c>
      <c r="B27" s="15"/>
      <c r="C27" s="15"/>
      <c r="D27" s="15"/>
      <c r="E27" s="7">
        <f>SUM(E26:E26)</f>
        <v>2335000</v>
      </c>
      <c r="F27" s="7">
        <f>SUM(F26:F26)</f>
        <v>85000</v>
      </c>
      <c r="G27" s="7">
        <f t="shared" si="0"/>
        <v>2250000</v>
      </c>
    </row>
    <row r="28" spans="1:7" x14ac:dyDescent="0.3">
      <c r="A28" s="14" t="s">
        <v>96</v>
      </c>
      <c r="B28" s="14"/>
      <c r="C28" s="14"/>
      <c r="D28" s="14"/>
      <c r="E28" s="7">
        <f>E12+E25+E27</f>
        <v>5156629</v>
      </c>
      <c r="F28" s="7">
        <f>F12+F25+F27</f>
        <v>2838556</v>
      </c>
      <c r="G28" s="7">
        <f t="shared" si="0"/>
        <v>2318073</v>
      </c>
    </row>
    <row r="30" spans="1:7" x14ac:dyDescent="0.3">
      <c r="E30" s="10"/>
      <c r="F30" s="10"/>
      <c r="G30" s="10"/>
    </row>
  </sheetData>
  <mergeCells count="3">
    <mergeCell ref="A25:D25"/>
    <mergeCell ref="A27:D27"/>
    <mergeCell ref="A28:D28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C10 A13:C13 A26:C26 A14:C16 A17:C23 A24:C24 A11:C11" numberStoredAsText="1"/>
    <ignoredError sqref="E12:F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1501</vt:lpstr>
      <vt:lpstr>1511</vt:lpstr>
      <vt:lpstr>9331</vt:lpstr>
      <vt:lpstr>9332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cgalonso</cp:lastModifiedBy>
  <cp:lastPrinted>2021-11-18T07:29:37Z</cp:lastPrinted>
  <dcterms:created xsi:type="dcterms:W3CDTF">2021-11-08T12:07:51Z</dcterms:created>
  <dcterms:modified xsi:type="dcterms:W3CDTF">2022-11-16T12:33:54Z</dcterms:modified>
</cp:coreProperties>
</file>