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to 2023\Listados de trabajo EXTERIOR\Presupuesto gastos - copia\Nueva carpeta\"/>
    </mc:Choice>
  </mc:AlternateContent>
  <bookViews>
    <workbookView xWindow="0" yWindow="0" windowWidth="19200" windowHeight="11540"/>
  </bookViews>
  <sheets>
    <sheet name="2314" sheetId="1" r:id="rId1"/>
    <sheet name="2315" sheetId="2" r:id="rId2"/>
    <sheet name="3202" sheetId="3" r:id="rId3"/>
    <sheet name="3231" sheetId="4" r:id="rId4"/>
    <sheet name="3232" sheetId="5" r:id="rId5"/>
    <sheet name="3261" sheetId="6" r:id="rId6"/>
    <sheet name="3321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7" l="1"/>
  <c r="G17" i="7"/>
  <c r="G19" i="7"/>
  <c r="G21" i="7"/>
  <c r="G23" i="7"/>
  <c r="G25" i="7"/>
  <c r="G26" i="7"/>
  <c r="G27" i="7"/>
  <c r="G4" i="7"/>
  <c r="G5" i="7"/>
  <c r="G6" i="7"/>
  <c r="G7" i="7"/>
  <c r="G8" i="7"/>
  <c r="G9" i="7"/>
  <c r="G10" i="7"/>
  <c r="G11" i="7"/>
  <c r="G12" i="7"/>
  <c r="G13" i="7"/>
  <c r="G13" i="6"/>
  <c r="G14" i="6"/>
  <c r="G15" i="6"/>
  <c r="G16" i="6"/>
  <c r="G4" i="6"/>
  <c r="G5" i="6"/>
  <c r="G6" i="6"/>
  <c r="G7" i="6"/>
  <c r="G8" i="6"/>
  <c r="G9" i="6"/>
  <c r="G10" i="6"/>
  <c r="G15" i="5"/>
  <c r="G17" i="5"/>
  <c r="G19" i="5"/>
  <c r="G21" i="5"/>
  <c r="G23" i="5"/>
  <c r="G4" i="5"/>
  <c r="G6" i="5"/>
  <c r="G8" i="5"/>
  <c r="G10" i="5"/>
  <c r="G12" i="5"/>
  <c r="G28" i="5"/>
  <c r="G14" i="5"/>
  <c r="G25" i="4"/>
  <c r="G27" i="4"/>
  <c r="G13" i="4"/>
  <c r="G15" i="4"/>
  <c r="G17" i="4"/>
  <c r="G19" i="4"/>
  <c r="G4" i="4"/>
  <c r="G6" i="4"/>
  <c r="G8" i="4"/>
  <c r="G22" i="4"/>
  <c r="G5" i="3"/>
  <c r="G7" i="3"/>
  <c r="G9" i="3"/>
  <c r="G11" i="3"/>
  <c r="G14" i="2"/>
  <c r="G16" i="2"/>
  <c r="G18" i="2"/>
  <c r="G20" i="2"/>
  <c r="G22" i="2"/>
  <c r="G24" i="2"/>
  <c r="G26" i="2"/>
  <c r="G5" i="2"/>
  <c r="G7" i="2"/>
  <c r="G9" i="2"/>
  <c r="G11" i="2"/>
  <c r="G30" i="2"/>
  <c r="G32" i="2"/>
  <c r="G34" i="2"/>
  <c r="G36" i="2"/>
  <c r="G38" i="2"/>
  <c r="G40" i="2"/>
  <c r="G42" i="2"/>
  <c r="G13" i="2"/>
  <c r="G3" i="4"/>
  <c r="G3" i="6"/>
  <c r="G3" i="2"/>
  <c r="G20" i="1"/>
  <c r="G22" i="1"/>
  <c r="G12" i="1"/>
  <c r="G14" i="1"/>
  <c r="G16" i="1"/>
  <c r="G4" i="1"/>
  <c r="G6" i="1"/>
  <c r="G8" i="1"/>
  <c r="G24" i="1"/>
  <c r="G10" i="1"/>
  <c r="G12" i="6" l="1"/>
  <c r="G29" i="7"/>
  <c r="G7" i="1"/>
  <c r="G5" i="1"/>
  <c r="G17" i="1"/>
  <c r="G15" i="1"/>
  <c r="G13" i="1"/>
  <c r="G11" i="1"/>
  <c r="G21" i="1"/>
  <c r="G43" i="2"/>
  <c r="G41" i="2"/>
  <c r="G39" i="2"/>
  <c r="G37" i="2"/>
  <c r="G35" i="2"/>
  <c r="G33" i="2"/>
  <c r="G31" i="2"/>
  <c r="G29" i="2"/>
  <c r="G10" i="2"/>
  <c r="G8" i="2"/>
  <c r="G6" i="2"/>
  <c r="G4" i="2"/>
  <c r="G25" i="2"/>
  <c r="G23" i="2"/>
  <c r="G21" i="2"/>
  <c r="G19" i="2"/>
  <c r="G17" i="2"/>
  <c r="G15" i="2"/>
  <c r="G8" i="3"/>
  <c r="G6" i="3"/>
  <c r="G4" i="3"/>
  <c r="G9" i="4"/>
  <c r="G7" i="4"/>
  <c r="G5" i="4"/>
  <c r="G20" i="4"/>
  <c r="G18" i="4"/>
  <c r="G16" i="4"/>
  <c r="G14" i="4"/>
  <c r="G12" i="4"/>
  <c r="G26" i="4"/>
  <c r="G11" i="5"/>
  <c r="G9" i="5"/>
  <c r="G7" i="5"/>
  <c r="G5" i="5"/>
  <c r="G24" i="5"/>
  <c r="G22" i="5"/>
  <c r="G20" i="5"/>
  <c r="G18" i="5"/>
  <c r="G16" i="5"/>
  <c r="G3" i="1"/>
  <c r="G19" i="1"/>
  <c r="G3" i="7"/>
  <c r="G3" i="5"/>
  <c r="G3" i="3"/>
  <c r="G28" i="2"/>
  <c r="G11" i="4"/>
  <c r="G24" i="4"/>
  <c r="G26" i="5"/>
  <c r="G18" i="6"/>
  <c r="G15" i="7"/>
  <c r="G31" i="7"/>
  <c r="G24" i="7"/>
  <c r="G22" i="7"/>
  <c r="G20" i="7"/>
  <c r="G18" i="7"/>
  <c r="G16" i="7"/>
  <c r="G32" i="7"/>
  <c r="F25" i="1"/>
  <c r="E25" i="1"/>
  <c r="G25" i="1" l="1"/>
  <c r="F34" i="7"/>
  <c r="E34" i="7"/>
  <c r="G34" i="7" s="1"/>
  <c r="F30" i="7"/>
  <c r="E30" i="7"/>
  <c r="G30" i="7" s="1"/>
  <c r="F28" i="7"/>
  <c r="E28" i="7"/>
  <c r="G28" i="7" s="1"/>
  <c r="F14" i="7"/>
  <c r="E14" i="7"/>
  <c r="G14" i="7" s="1"/>
  <c r="F19" i="6"/>
  <c r="E19" i="6"/>
  <c r="G19" i="6" s="1"/>
  <c r="F17" i="6"/>
  <c r="E17" i="6"/>
  <c r="G17" i="6" s="1"/>
  <c r="F11" i="6"/>
  <c r="E11" i="6"/>
  <c r="G11" i="6" s="1"/>
  <c r="F29" i="5"/>
  <c r="E29" i="5"/>
  <c r="G29" i="5" s="1"/>
  <c r="F27" i="5"/>
  <c r="E27" i="5"/>
  <c r="G27" i="5" s="1"/>
  <c r="F25" i="5"/>
  <c r="E25" i="5"/>
  <c r="G25" i="5" s="1"/>
  <c r="F13" i="5"/>
  <c r="E13" i="5"/>
  <c r="G13" i="5" s="1"/>
  <c r="F28" i="4"/>
  <c r="E28" i="4"/>
  <c r="G28" i="4" s="1"/>
  <c r="F23" i="4"/>
  <c r="E23" i="4"/>
  <c r="G23" i="4" s="1"/>
  <c r="F21" i="4"/>
  <c r="E21" i="4"/>
  <c r="G21" i="4" s="1"/>
  <c r="F10" i="4"/>
  <c r="E10" i="4"/>
  <c r="G10" i="4" s="1"/>
  <c r="F12" i="3"/>
  <c r="E12" i="3"/>
  <c r="G12" i="3" s="1"/>
  <c r="F10" i="3"/>
  <c r="E10" i="3"/>
  <c r="G10" i="3" s="1"/>
  <c r="F44" i="2"/>
  <c r="E44" i="2"/>
  <c r="G44" i="2" s="1"/>
  <c r="F27" i="2"/>
  <c r="E27" i="2"/>
  <c r="G27" i="2" s="1"/>
  <c r="F12" i="2"/>
  <c r="E12" i="2"/>
  <c r="G12" i="2" s="1"/>
  <c r="F23" i="1"/>
  <c r="E23" i="1"/>
  <c r="G23" i="1" s="1"/>
  <c r="F18" i="1"/>
  <c r="E18" i="1"/>
  <c r="G18" i="1" s="1"/>
  <c r="F9" i="1"/>
  <c r="E9" i="1"/>
  <c r="G9" i="1" s="1"/>
  <c r="E45" i="2" l="1"/>
  <c r="F45" i="2"/>
  <c r="F26" i="1"/>
  <c r="E26" i="1"/>
  <c r="G26" i="1" s="1"/>
  <c r="F30" i="5"/>
  <c r="F20" i="6"/>
  <c r="F35" i="7"/>
  <c r="E35" i="7"/>
  <c r="E20" i="6"/>
  <c r="E30" i="5"/>
  <c r="F29" i="4"/>
  <c r="E29" i="4"/>
  <c r="E13" i="3"/>
  <c r="F13" i="3"/>
  <c r="G20" i="6" l="1"/>
  <c r="G13" i="3"/>
  <c r="G35" i="7"/>
  <c r="G30" i="5"/>
  <c r="G29" i="4"/>
  <c r="G45" i="2"/>
</calcChain>
</file>

<file path=xl/sharedStrings.xml><?xml version="1.0" encoding="utf-8"?>
<sst xmlns="http://schemas.openxmlformats.org/spreadsheetml/2006/main" count="677" uniqueCount="162">
  <si>
    <t>06</t>
  </si>
  <si>
    <t>2314</t>
  </si>
  <si>
    <t>12001</t>
  </si>
  <si>
    <t>Sueldos del Grupo A2.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</si>
  <si>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</si>
  <si>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</si>
  <si>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</si>
  <si>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</si>
  <si>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</si>
  <si>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</si>
  <si>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</si>
  <si>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</si>
  <si>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</si>
  <si>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</si>
  <si>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212</t>
  </si>
  <si>
    <t>Reparación de edificios y otras construcciones.</t>
  </si>
  <si>
    <t>213</t>
  </si>
  <si>
    <t>Reparación de maquinaria, instalaciones técnicas y utillaje.</t>
  </si>
  <si>
    <t>22100</t>
  </si>
  <si>
    <t>Energía eléctrica.</t>
  </si>
  <si>
    <t>22199</t>
  </si>
  <si>
    <t>Otros suministros.</t>
  </si>
  <si>
    <t>22602</t>
  </si>
  <si>
    <t>Publicidad y propaganda.</t>
  </si>
  <si>
    <t>22613</t>
  </si>
  <si>
    <t>Plan de Juventud</t>
  </si>
  <si>
    <t>22699</t>
  </si>
  <si>
    <t>Otros gastos diversos</t>
  </si>
  <si>
    <t>22700</t>
  </si>
  <si>
    <t>Limpieza y aseo.</t>
  </si>
  <si>
    <t>22706</t>
  </si>
  <si>
    <t>Estudios y trabajos técnicos.</t>
  </si>
  <si>
    <t>22799</t>
  </si>
  <si>
    <t>Otros trabajos realizados por otras empresas y profes.</t>
  </si>
  <si>
    <t>48000</t>
  </si>
  <si>
    <t>Subvenciones a asociaciones y atenciones benéficas</t>
  </si>
  <si>
    <t>48926</t>
  </si>
  <si>
    <t xml:space="preserve">Transf. Consejo Local de la Juventud.- Actividad ordinaria </t>
  </si>
  <si>
    <t>48927</t>
  </si>
  <si>
    <t xml:space="preserve">Transf. Convenio con Fundación Splora </t>
  </si>
  <si>
    <t>48985</t>
  </si>
  <si>
    <t>Transf. Fundación Juan Soñador</t>
  </si>
  <si>
    <t>Maquinaria, instalaciones técnicas y utillaje.</t>
  </si>
  <si>
    <t>625</t>
  </si>
  <si>
    <t>Mobiliario.</t>
  </si>
  <si>
    <t>633</t>
  </si>
  <si>
    <t>Orgánica</t>
  </si>
  <si>
    <t>Programa</t>
  </si>
  <si>
    <t>Económica</t>
  </si>
  <si>
    <t>Descripción</t>
  </si>
  <si>
    <t>DIFERENCIA</t>
  </si>
  <si>
    <t>2315</t>
  </si>
  <si>
    <t>12000</t>
  </si>
  <si>
    <t>Sueldos del Grupo A1.</t>
  </si>
  <si>
    <t>13000</t>
  </si>
  <si>
    <t>Retribuciones básicas.</t>
  </si>
  <si>
    <t>13002</t>
  </si>
  <si>
    <t>Otras remuneraciones.</t>
  </si>
  <si>
    <t>131</t>
  </si>
  <si>
    <t>Laboral temporal.</t>
  </si>
  <si>
    <t>22101</t>
  </si>
  <si>
    <t>Agua.</t>
  </si>
  <si>
    <t>22102</t>
  </si>
  <si>
    <t>Gas.</t>
  </si>
  <si>
    <t>22611</t>
  </si>
  <si>
    <t>Plan contra la violencia de género e igualdad de oportunidad</t>
  </si>
  <si>
    <t>22614</t>
  </si>
  <si>
    <t>Plan Infancia</t>
  </si>
  <si>
    <t>22619</t>
  </si>
  <si>
    <t>Plan Conciliación y Corresponsabilidad</t>
  </si>
  <si>
    <t>22620</t>
  </si>
  <si>
    <t>Plan de inserción laboral</t>
  </si>
  <si>
    <t>23020</t>
  </si>
  <si>
    <t>Dietas del personal no directivo</t>
  </si>
  <si>
    <t>48928</t>
  </si>
  <si>
    <t xml:space="preserve">Transf. Adoratrices Stmo. Sacramento: casa de acogida 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</si>
  <si>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</si>
  <si>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</si>
  <si>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</si>
  <si>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</si>
  <si>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</si>
  <si>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</si>
  <si>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</si>
  <si>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</si>
  <si>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</si>
  <si>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</si>
  <si>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</si>
  <si>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</si>
  <si>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</si>
  <si>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</si>
  <si>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</si>
  <si>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</si>
  <si>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</si>
  <si>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</si>
  <si>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</si>
  <si>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</si>
  <si>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</si>
  <si>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</si>
  <si>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</si>
  <si>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</si>
  <si>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</si>
  <si>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</si>
  <si>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48961</t>
  </si>
  <si>
    <t>Transf. Fundación Eusebio Sacristán</t>
  </si>
  <si>
    <t>632</t>
  </si>
  <si>
    <t>Edificios y otras construcciones.</t>
  </si>
  <si>
    <t>3202</t>
  </si>
  <si>
    <t>12003</t>
  </si>
  <si>
    <t>Sueldos del Grupo C1.</t>
  </si>
  <si>
    <t>3231</t>
  </si>
  <si>
    <t>48942</t>
  </si>
  <si>
    <t>Transf. Liga Española de la Educación y Cultura Popular</t>
  </si>
  <si>
    <t>622</t>
  </si>
  <si>
    <t>3232</t>
  </si>
  <si>
    <t>215</t>
  </si>
  <si>
    <t>22103</t>
  </si>
  <si>
    <t>Combustibles y carburantes.</t>
  </si>
  <si>
    <t>22104</t>
  </si>
  <si>
    <t>Vestuario.</t>
  </si>
  <si>
    <t>22200</t>
  </si>
  <si>
    <t>Servicios de Telecomunicaciones.</t>
  </si>
  <si>
    <t>83000</t>
  </si>
  <si>
    <t>Anuncios por cuenta de particulares</t>
  </si>
  <si>
    <t>3261</t>
  </si>
  <si>
    <t>214</t>
  </si>
  <si>
    <t>Reparación de elementos de transporte.</t>
  </si>
  <si>
    <t>48008</t>
  </si>
  <si>
    <t>Asociación Fundación Rondilla Personas Adultas</t>
  </si>
  <si>
    <t>48922</t>
  </si>
  <si>
    <t xml:space="preserve">Transf. Asociación Pajarillos Educa </t>
  </si>
  <si>
    <t>48943</t>
  </si>
  <si>
    <t>Transf. Asociación padres de autistas y psicóticos Va/prov.</t>
  </si>
  <si>
    <t>48944</t>
  </si>
  <si>
    <t>Transf. Allende Mundi: fomento de la educación</t>
  </si>
  <si>
    <t>48999</t>
  </si>
  <si>
    <t>Otras transf. a Familias e Instituciones sin fines de lucro.</t>
  </si>
  <si>
    <t>3321</t>
  </si>
  <si>
    <t>151</t>
  </si>
  <si>
    <t>Gratificaciones.</t>
  </si>
  <si>
    <t>22001</t>
  </si>
  <si>
    <t>Prensa, revistas, libros y otras publicaciones.</t>
  </si>
  <si>
    <t>223</t>
  </si>
  <si>
    <t>Transportes.</t>
  </si>
  <si>
    <t>48945</t>
  </si>
  <si>
    <t>Transf. Biblioteca Entrelíneas (A.V. Unión Esgueva)</t>
  </si>
  <si>
    <t>629</t>
  </si>
  <si>
    <t>Otras inv nuevas asoc al funcionam operativo de los serv</t>
  </si>
  <si>
    <t>CAPITULO I. GASTOS DE PERSONAL</t>
  </si>
  <si>
    <t>CAPITULO II. GASTOS EN BIENES CORRIENTES Y SERVICIOS</t>
  </si>
  <si>
    <t>CAPITULO IV. TRANSFERENCIAS CORRIENTES</t>
  </si>
  <si>
    <t>TOTAL PROGRAMA CENTRO DE PROGRAMAS JUVENILES</t>
  </si>
  <si>
    <t>CAPITULO VI. INVERSIONES REALES</t>
  </si>
  <si>
    <t>TOTAL PROGRAMA POLITICAS DE IGUALDAD E INFANCIA</t>
  </si>
  <si>
    <t>CAPITULO II . GASTOS EN BIENES CORRIENTES Y SERVICIOS</t>
  </si>
  <si>
    <t>TOTAL PROGRAMA DIRECCION DEL AREA DE EDUCACIÓN</t>
  </si>
  <si>
    <t>TOTAL PROGRAMA ESCUELAS INFANTILES</t>
  </si>
  <si>
    <t>CAPITULO VIII. ACTIVOS FINANCIEROS</t>
  </si>
  <si>
    <t>TOTAL PROGRAMA SERVICIOS COMPLEMENTARIOS DE EDUCACIÓN</t>
  </si>
  <si>
    <t>TOTAL PROGRAMA BIBLIOTECAS PUBLICAS</t>
  </si>
  <si>
    <t>22621</t>
  </si>
  <si>
    <t>Plan LGTBI</t>
  </si>
  <si>
    <t>TOTAL PROGRAMA CONSERVACION Y MANTENIMIENTO CEIP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</si>
</sst>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 2" xfId="1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abSelected="1" workbookViewId="0">
      <selection activeCell="E28" sqref="E28:H28"/>
    </sheetView>
  </sheetViews>
  <sheetFormatPr baseColWidth="10" defaultRowHeight="14.5" x14ac:dyDescent="0.35"/>
  <cols>
    <col min="1" max="1" width="7.81640625" bestFit="1" customWidth="1"/>
    <col min="2" max="2" width="8.7265625" bestFit="1" customWidth="1"/>
    <col min="3" max="3" width="9.453125" bestFit="1" customWidth="1"/>
    <col min="4" max="4" width="38.36328125" bestFit="1" customWidth="1"/>
    <col min="5" max="5" width="9.08984375" bestFit="1" customWidth="1"/>
    <col min="6" max="6" width="9.26953125" bestFit="1" customWidth="1"/>
    <col min="7" max="7" width="9.7265625" bestFit="1" customWidth="1"/>
  </cols>
  <sheetData>
    <row r="2" spans="1:7" x14ac:dyDescent="0.35">
      <c r="A2" s="2" t="s">
        <v>46</v>
      </c>
      <c r="B2" s="2" t="s">
        <v>47</v>
      </c>
      <c r="C2" s="2" t="s">
        <v>48</v>
      </c>
      <c r="D2" s="2" t="s">
        <v>49</v>
      </c>
      <c r="E2" s="5">
        <v>2023</v>
      </c>
      <c r="F2" s="5">
        <v>2022</v>
      </c>
      <c r="G2" s="2" t="s">
        <v>50</v>
      </c>
    </row>
    <row r="3" spans="1:7" x14ac:dyDescent="0.35">
      <c r="A3" s="1" t="s">
        <v>0</v>
      </c>
      <c r="B3" s="1" t="s">
        <v>1</v>
      </c>
      <c r="C3" s="1" t="s">
        <v>2</v>
      </c>
      <c r="D3" s="1" t="s">
        <v>3</v>
      </c>
      <c r="E3" s="3">
        <v>14847</v>
      </c>
      <c r="F3" s="3">
        <v>14429</v>
      </c>
      <c r="G3" s="3">
        <f>+E3-F3</f>
        <v>418</v>
      </c>
    </row>
    <row r="4" spans="1:7" x14ac:dyDescent="0.35">
      <c r="A4" s="1" t="s">
        <v>0</v>
      </c>
      <c r="B4" s="1" t="s">
        <v>1</v>
      </c>
      <c r="C4" s="1" t="s">
        <v>4</v>
      </c>
      <c r="D4" s="1" t="s">
        <v>5</v>
      </c>
      <c r="E4" s="3">
        <v>9639</v>
      </c>
      <c r="F4" s="3">
        <v>9367</v>
      </c>
      <c r="G4" s="3">
        <f t="shared" ref="G4:G26" si="0">+E4-F4</f>
        <v>272</v>
      </c>
    </row>
    <row r="5" spans="1:7" x14ac:dyDescent="0.35">
      <c r="A5" s="1" t="s">
        <v>0</v>
      </c>
      <c r="B5" s="1" t="s">
        <v>1</v>
      </c>
      <c r="C5" s="1" t="s">
        <v>6</v>
      </c>
      <c r="D5" s="1" t="s">
        <v>7</v>
      </c>
      <c r="E5" s="3">
        <v>6619</v>
      </c>
      <c r="F5" s="3">
        <v>6152</v>
      </c>
      <c r="G5" s="3">
        <f t="shared" si="0"/>
        <v>467</v>
      </c>
    </row>
    <row r="6" spans="1:7" x14ac:dyDescent="0.35">
      <c r="A6" s="1" t="s">
        <v>0</v>
      </c>
      <c r="B6" s="1" t="s">
        <v>1</v>
      </c>
      <c r="C6" s="1" t="s">
        <v>8</v>
      </c>
      <c r="D6" s="1" t="s">
        <v>9</v>
      </c>
      <c r="E6" s="3">
        <v>16158</v>
      </c>
      <c r="F6" s="3">
        <v>15703</v>
      </c>
      <c r="G6" s="3">
        <f t="shared" si="0"/>
        <v>455</v>
      </c>
    </row>
    <row r="7" spans="1:7" x14ac:dyDescent="0.35">
      <c r="A7" s="1" t="s">
        <v>0</v>
      </c>
      <c r="B7" s="1" t="s">
        <v>1</v>
      </c>
      <c r="C7" s="1" t="s">
        <v>10</v>
      </c>
      <c r="D7" s="1" t="s">
        <v>11</v>
      </c>
      <c r="E7" s="3">
        <v>42419</v>
      </c>
      <c r="F7" s="3">
        <v>41223</v>
      </c>
      <c r="G7" s="3">
        <f t="shared" si="0"/>
        <v>1196</v>
      </c>
    </row>
    <row r="8" spans="1:7" x14ac:dyDescent="0.35">
      <c r="A8" s="1" t="s">
        <v>0</v>
      </c>
      <c r="B8" s="1" t="s">
        <v>1</v>
      </c>
      <c r="C8" s="1" t="s">
        <v>12</v>
      </c>
      <c r="D8" s="1" t="s">
        <v>13</v>
      </c>
      <c r="E8" s="3">
        <v>3254</v>
      </c>
      <c r="F8" s="3">
        <v>2857</v>
      </c>
      <c r="G8" s="3">
        <f t="shared" si="0"/>
        <v>397</v>
      </c>
    </row>
    <row r="9" spans="1:7" x14ac:dyDescent="0.35">
      <c r="A9" s="7" t="s">
        <v>147</v>
      </c>
      <c r="B9" s="7"/>
      <c r="C9" s="7"/>
      <c r="D9" s="7"/>
      <c r="E9" s="4">
        <f>SUM(E3:E8)</f>
        <v>92936</v>
      </c>
      <c r="F9" s="4">
        <f t="shared" ref="F9" si="1">SUM(F3:F8)</f>
        <v>89731</v>
      </c>
      <c r="G9" s="4">
        <f t="shared" si="0"/>
        <v>3205</v>
      </c>
    </row>
    <row r="10" spans="1:7" x14ac:dyDescent="0.35">
      <c r="A10" s="1" t="s">
        <v>0</v>
      </c>
      <c r="B10" s="1" t="s">
        <v>1</v>
      </c>
      <c r="C10" s="1" t="s">
        <v>14</v>
      </c>
      <c r="D10" s="1" t="s">
        <v>15</v>
      </c>
      <c r="E10" s="3">
        <v>15000</v>
      </c>
      <c r="F10" s="3">
        <v>15000</v>
      </c>
      <c r="G10" s="3">
        <f t="shared" si="0"/>
        <v>0</v>
      </c>
    </row>
    <row r="11" spans="1:7" x14ac:dyDescent="0.35">
      <c r="A11" s="1" t="s">
        <v>0</v>
      </c>
      <c r="B11" s="1" t="s">
        <v>1</v>
      </c>
      <c r="C11" s="1" t="s">
        <v>16</v>
      </c>
      <c r="D11" s="1" t="s">
        <v>17</v>
      </c>
      <c r="E11" s="3">
        <v>18300</v>
      </c>
      <c r="F11" s="3">
        <v>18300</v>
      </c>
      <c r="G11" s="3">
        <f t="shared" si="0"/>
        <v>0</v>
      </c>
    </row>
    <row r="12" spans="1:7" x14ac:dyDescent="0.35">
      <c r="A12" s="1" t="s">
        <v>0</v>
      </c>
      <c r="B12" s="1" t="s">
        <v>1</v>
      </c>
      <c r="C12" s="1" t="s">
        <v>18</v>
      </c>
      <c r="D12" s="1" t="s">
        <v>19</v>
      </c>
      <c r="E12" s="3">
        <v>75000</v>
      </c>
      <c r="F12" s="3">
        <v>75000</v>
      </c>
      <c r="G12" s="3">
        <f t="shared" si="0"/>
        <v>0</v>
      </c>
    </row>
    <row r="13" spans="1:7" x14ac:dyDescent="0.35">
      <c r="A13" s="1" t="s">
        <v>0</v>
      </c>
      <c r="B13" s="1" t="s">
        <v>1</v>
      </c>
      <c r="C13" s="1" t="s">
        <v>22</v>
      </c>
      <c r="D13" s="1" t="s">
        <v>23</v>
      </c>
      <c r="E13" s="3">
        <v>0</v>
      </c>
      <c r="F13" s="3">
        <v>31000</v>
      </c>
      <c r="G13" s="3">
        <f t="shared" si="0"/>
        <v>-31000</v>
      </c>
    </row>
    <row r="14" spans="1:7" x14ac:dyDescent="0.35">
      <c r="A14" s="1" t="s">
        <v>0</v>
      </c>
      <c r="B14" s="1" t="s">
        <v>1</v>
      </c>
      <c r="C14" s="1" t="s">
        <v>24</v>
      </c>
      <c r="D14" s="1" t="s">
        <v>25</v>
      </c>
      <c r="E14" s="3">
        <v>45000</v>
      </c>
      <c r="F14" s="3">
        <v>45000</v>
      </c>
      <c r="G14" s="3">
        <f t="shared" si="0"/>
        <v>0</v>
      </c>
    </row>
    <row r="15" spans="1:7" x14ac:dyDescent="0.35">
      <c r="A15" s="1" t="s">
        <v>0</v>
      </c>
      <c r="B15" s="1" t="s">
        <v>1</v>
      </c>
      <c r="C15" s="1" t="s">
        <v>26</v>
      </c>
      <c r="D15" s="1" t="s">
        <v>27</v>
      </c>
      <c r="E15" s="3">
        <v>0</v>
      </c>
      <c r="F15" s="3">
        <v>10000</v>
      </c>
      <c r="G15" s="3">
        <f t="shared" si="0"/>
        <v>-10000</v>
      </c>
    </row>
    <row r="16" spans="1:7" x14ac:dyDescent="0.35">
      <c r="A16" s="1" t="s">
        <v>0</v>
      </c>
      <c r="B16" s="1" t="s">
        <v>1</v>
      </c>
      <c r="C16" s="1" t="s">
        <v>28</v>
      </c>
      <c r="D16" s="1" t="s">
        <v>29</v>
      </c>
      <c r="E16" s="3">
        <v>56000</v>
      </c>
      <c r="F16" s="3">
        <v>56000</v>
      </c>
      <c r="G16" s="3">
        <f t="shared" si="0"/>
        <v>0</v>
      </c>
    </row>
    <row r="17" spans="1:7" x14ac:dyDescent="0.35">
      <c r="A17" s="1" t="s">
        <v>0</v>
      </c>
      <c r="B17" s="1" t="s">
        <v>1</v>
      </c>
      <c r="C17" s="1" t="s">
        <v>32</v>
      </c>
      <c r="D17" s="1" t="s">
        <v>33</v>
      </c>
      <c r="E17" s="3">
        <v>470500</v>
      </c>
      <c r="F17" s="3">
        <v>470000</v>
      </c>
      <c r="G17" s="3">
        <f t="shared" si="0"/>
        <v>500</v>
      </c>
    </row>
    <row r="18" spans="1:7" x14ac:dyDescent="0.35">
      <c r="A18" s="7" t="s">
        <v>148</v>
      </c>
      <c r="B18" s="7"/>
      <c r="C18" s="7"/>
      <c r="D18" s="7"/>
      <c r="E18" s="4">
        <f>SUM(E10:E17)</f>
        <v>679800</v>
      </c>
      <c r="F18" s="4">
        <f>SUM(F10:F17)</f>
        <v>720300</v>
      </c>
      <c r="G18" s="4">
        <f t="shared" si="0"/>
        <v>-40500</v>
      </c>
    </row>
    <row r="19" spans="1:7" x14ac:dyDescent="0.35">
      <c r="A19" s="1" t="s">
        <v>0</v>
      </c>
      <c r="B19" s="1" t="s">
        <v>1</v>
      </c>
      <c r="C19" s="1" t="s">
        <v>34</v>
      </c>
      <c r="D19" s="1" t="s">
        <v>35</v>
      </c>
      <c r="E19" s="3">
        <v>89825</v>
      </c>
      <c r="F19" s="3">
        <v>97325</v>
      </c>
      <c r="G19" s="3">
        <f t="shared" si="0"/>
        <v>-7500</v>
      </c>
    </row>
    <row r="20" spans="1:7" x14ac:dyDescent="0.35">
      <c r="A20" s="1" t="s">
        <v>0</v>
      </c>
      <c r="B20" s="1" t="s">
        <v>1</v>
      </c>
      <c r="C20" s="1" t="s">
        <v>36</v>
      </c>
      <c r="D20" s="1" t="s">
        <v>37</v>
      </c>
      <c r="E20" s="3">
        <v>55500</v>
      </c>
      <c r="F20" s="3">
        <v>55500</v>
      </c>
      <c r="G20" s="3">
        <f t="shared" si="0"/>
        <v>0</v>
      </c>
    </row>
    <row r="21" spans="1:7" x14ac:dyDescent="0.35">
      <c r="A21" s="1" t="s">
        <v>0</v>
      </c>
      <c r="B21" s="1" t="s">
        <v>1</v>
      </c>
      <c r="C21" s="1" t="s">
        <v>38</v>
      </c>
      <c r="D21" s="1" t="s">
        <v>39</v>
      </c>
      <c r="E21" s="3">
        <v>15000</v>
      </c>
      <c r="F21" s="3">
        <v>15000</v>
      </c>
      <c r="G21" s="3">
        <f t="shared" si="0"/>
        <v>0</v>
      </c>
    </row>
    <row r="22" spans="1:7" x14ac:dyDescent="0.35">
      <c r="A22" s="1" t="s">
        <v>0</v>
      </c>
      <c r="B22" s="1" t="s">
        <v>1</v>
      </c>
      <c r="C22" s="1" t="s">
        <v>40</v>
      </c>
      <c r="D22" s="1" t="s">
        <v>41</v>
      </c>
      <c r="E22" s="3">
        <v>12000</v>
      </c>
      <c r="F22" s="3">
        <v>12000</v>
      </c>
      <c r="G22" s="3">
        <f t="shared" si="0"/>
        <v>0</v>
      </c>
    </row>
    <row r="23" spans="1:7" x14ac:dyDescent="0.35">
      <c r="A23" s="7" t="s">
        <v>149</v>
      </c>
      <c r="B23" s="7"/>
      <c r="C23" s="7"/>
      <c r="D23" s="7"/>
      <c r="E23" s="4">
        <f>SUM(E19:E22)</f>
        <v>172325</v>
      </c>
      <c r="F23" s="4">
        <f>SUM(F19:F22)</f>
        <v>179825</v>
      </c>
      <c r="G23" s="4">
        <f t="shared" si="0"/>
        <v>-7500</v>
      </c>
    </row>
    <row r="24" spans="1:7" x14ac:dyDescent="0.35">
      <c r="A24" s="6">
        <v>6</v>
      </c>
      <c r="B24" s="6" t="s">
        <v>1</v>
      </c>
      <c r="C24" s="6" t="s">
        <v>104</v>
      </c>
      <c r="D24" s="6" t="s">
        <v>105</v>
      </c>
      <c r="E24" s="3">
        <v>1437530</v>
      </c>
      <c r="F24" s="3">
        <v>0</v>
      </c>
      <c r="G24" s="3">
        <f t="shared" si="0"/>
        <v>1437530</v>
      </c>
    </row>
    <row r="25" spans="1:7" x14ac:dyDescent="0.35">
      <c r="A25" s="7" t="s">
        <v>151</v>
      </c>
      <c r="B25" s="7"/>
      <c r="C25" s="7"/>
      <c r="D25" s="7"/>
      <c r="E25" s="4">
        <f>SUM(E24)</f>
        <v>1437530</v>
      </c>
      <c r="F25" s="4">
        <f t="shared" ref="F25" si="2">SUM(F24)</f>
        <v>0</v>
      </c>
      <c r="G25" s="4">
        <f t="shared" si="0"/>
        <v>1437530</v>
      </c>
    </row>
    <row r="26" spans="1:7" x14ac:dyDescent="0.35">
      <c r="A26" s="8" t="s">
        <v>150</v>
      </c>
      <c r="B26" s="8"/>
      <c r="C26" s="8"/>
      <c r="D26" s="8"/>
      <c r="E26" s="4">
        <f>E9+E18+E23+E25</f>
        <v>2382591</v>
      </c>
      <c r="F26" s="4">
        <f>F9+F18+F23+F25</f>
        <v>989856</v>
      </c>
      <c r="G26" s="4">
        <f t="shared" si="0"/>
        <v>1392735</v>
      </c>
    </row>
  </sheetData>
  <mergeCells count="5">
    <mergeCell ref="A9:D9"/>
    <mergeCell ref="A18:D18"/>
    <mergeCell ref="A23:D23"/>
    <mergeCell ref="A26:D26"/>
    <mergeCell ref="A25:D25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A3:D8 A15:D16 A19:D22 A10:D12 B24:D24 A13:D13 A14:D14 A17:D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workbookViewId="0">
      <selection activeCell="E47" sqref="E47:G47"/>
    </sheetView>
  </sheetViews>
  <sheetFormatPr baseColWidth="10" defaultRowHeight="14.5" x14ac:dyDescent="0.35"/>
  <cols>
    <col min="1" max="1" width="7.81640625" bestFit="1" customWidth="1"/>
    <col min="2" max="2" width="8.7265625" bestFit="1" customWidth="1"/>
    <col min="3" max="3" width="9.453125" bestFit="1" customWidth="1"/>
    <col min="4" max="4" width="39.453125" bestFit="1" customWidth="1"/>
    <col min="5" max="6" width="9.26953125" bestFit="1" customWidth="1"/>
    <col min="7" max="7" width="9.81640625" bestFit="1" customWidth="1"/>
  </cols>
  <sheetData>
    <row r="2" spans="1:7" x14ac:dyDescent="0.35">
      <c r="A2" s="2" t="s">
        <v>46</v>
      </c>
      <c r="B2" s="2" t="s">
        <v>47</v>
      </c>
      <c r="C2" s="2" t="s">
        <v>48</v>
      </c>
      <c r="D2" s="2" t="s">
        <v>49</v>
      </c>
      <c r="E2" s="5">
        <v>2023</v>
      </c>
      <c r="F2" s="5">
        <v>2022</v>
      </c>
      <c r="G2" s="2" t="s">
        <v>50</v>
      </c>
    </row>
    <row r="3" spans="1:7" x14ac:dyDescent="0.35">
      <c r="A3" s="1" t="s">
        <v>0</v>
      </c>
      <c r="B3" s="1" t="s">
        <v>51</v>
      </c>
      <c r="C3" s="1" t="s">
        <v>52</v>
      </c>
      <c r="D3" s="1" t="s">
        <v>53</v>
      </c>
      <c r="E3" s="3">
        <v>33769</v>
      </c>
      <c r="F3" s="3">
        <v>32818</v>
      </c>
      <c r="G3" s="3">
        <f>+E3-F3</f>
        <v>951</v>
      </c>
    </row>
    <row r="4" spans="1:7" x14ac:dyDescent="0.35">
      <c r="A4" s="1" t="s">
        <v>0</v>
      </c>
      <c r="B4" s="1" t="s">
        <v>51</v>
      </c>
      <c r="C4" s="1" t="s">
        <v>2</v>
      </c>
      <c r="D4" s="1" t="s">
        <v>3</v>
      </c>
      <c r="E4" s="3">
        <v>59390</v>
      </c>
      <c r="F4" s="3">
        <v>57717</v>
      </c>
      <c r="G4" s="3">
        <f t="shared" ref="G4:G45" si="0">+E4-F4</f>
        <v>1673</v>
      </c>
    </row>
    <row r="5" spans="1:7" x14ac:dyDescent="0.35">
      <c r="A5" s="1" t="s">
        <v>0</v>
      </c>
      <c r="B5" s="1" t="s">
        <v>51</v>
      </c>
      <c r="C5" s="1" t="s">
        <v>4</v>
      </c>
      <c r="D5" s="1" t="s">
        <v>5</v>
      </c>
      <c r="E5" s="3">
        <v>28916</v>
      </c>
      <c r="F5" s="3">
        <v>28102</v>
      </c>
      <c r="G5" s="3">
        <f t="shared" si="0"/>
        <v>814</v>
      </c>
    </row>
    <row r="6" spans="1:7" x14ac:dyDescent="0.35">
      <c r="A6" s="1" t="s">
        <v>0</v>
      </c>
      <c r="B6" s="1" t="s">
        <v>51</v>
      </c>
      <c r="C6" s="1" t="s">
        <v>6</v>
      </c>
      <c r="D6" s="1" t="s">
        <v>7</v>
      </c>
      <c r="E6" s="3">
        <v>10100</v>
      </c>
      <c r="F6" s="3">
        <v>5493</v>
      </c>
      <c r="G6" s="3">
        <f t="shared" si="0"/>
        <v>4607</v>
      </c>
    </row>
    <row r="7" spans="1:7" x14ac:dyDescent="0.35">
      <c r="A7" s="1" t="s">
        <v>0</v>
      </c>
      <c r="B7" s="1" t="s">
        <v>51</v>
      </c>
      <c r="C7" s="1" t="s">
        <v>8</v>
      </c>
      <c r="D7" s="1" t="s">
        <v>9</v>
      </c>
      <c r="E7" s="3">
        <v>64684</v>
      </c>
      <c r="F7" s="3">
        <v>62861</v>
      </c>
      <c r="G7" s="3">
        <f t="shared" si="0"/>
        <v>1823</v>
      </c>
    </row>
    <row r="8" spans="1:7" x14ac:dyDescent="0.35">
      <c r="A8" s="1" t="s">
        <v>0</v>
      </c>
      <c r="B8" s="1" t="s">
        <v>51</v>
      </c>
      <c r="C8" s="1" t="s">
        <v>10</v>
      </c>
      <c r="D8" s="1" t="s">
        <v>11</v>
      </c>
      <c r="E8" s="3">
        <v>161655</v>
      </c>
      <c r="F8" s="3">
        <v>157100</v>
      </c>
      <c r="G8" s="3">
        <f t="shared" si="0"/>
        <v>4555</v>
      </c>
    </row>
    <row r="9" spans="1:7" x14ac:dyDescent="0.35">
      <c r="A9" s="1" t="s">
        <v>0</v>
      </c>
      <c r="B9" s="1" t="s">
        <v>51</v>
      </c>
      <c r="C9" s="1" t="s">
        <v>12</v>
      </c>
      <c r="D9" s="1" t="s">
        <v>13</v>
      </c>
      <c r="E9" s="3">
        <v>1450</v>
      </c>
      <c r="F9" s="3">
        <v>632</v>
      </c>
      <c r="G9" s="3">
        <f t="shared" si="0"/>
        <v>818</v>
      </c>
    </row>
    <row r="10" spans="1:7" x14ac:dyDescent="0.35">
      <c r="A10" s="1" t="s">
        <v>0</v>
      </c>
      <c r="B10" s="1" t="s">
        <v>51</v>
      </c>
      <c r="C10" s="1" t="s">
        <v>54</v>
      </c>
      <c r="D10" s="1" t="s">
        <v>55</v>
      </c>
      <c r="E10" s="3">
        <v>29504</v>
      </c>
      <c r="F10" s="3">
        <v>28673</v>
      </c>
      <c r="G10" s="3">
        <f t="shared" si="0"/>
        <v>831</v>
      </c>
    </row>
    <row r="11" spans="1:7" x14ac:dyDescent="0.35">
      <c r="A11" s="1" t="s">
        <v>0</v>
      </c>
      <c r="B11" s="1" t="s">
        <v>51</v>
      </c>
      <c r="C11" s="1" t="s">
        <v>56</v>
      </c>
      <c r="D11" s="1" t="s">
        <v>57</v>
      </c>
      <c r="E11" s="3">
        <v>18502</v>
      </c>
      <c r="F11" s="3">
        <v>17981</v>
      </c>
      <c r="G11" s="3">
        <f t="shared" si="0"/>
        <v>521</v>
      </c>
    </row>
    <row r="12" spans="1:7" x14ac:dyDescent="0.35">
      <c r="A12" s="7" t="s">
        <v>147</v>
      </c>
      <c r="B12" s="7"/>
      <c r="C12" s="7"/>
      <c r="D12" s="7"/>
      <c r="E12" s="4">
        <f>SUM(E3:E11)</f>
        <v>407970</v>
      </c>
      <c r="F12" s="4">
        <f>SUM(F3:F11)</f>
        <v>391377</v>
      </c>
      <c r="G12" s="4">
        <f t="shared" si="0"/>
        <v>16593</v>
      </c>
    </row>
    <row r="13" spans="1:7" x14ac:dyDescent="0.35">
      <c r="A13" s="1" t="s">
        <v>0</v>
      </c>
      <c r="B13" s="1" t="s">
        <v>51</v>
      </c>
      <c r="C13" s="1" t="s">
        <v>14</v>
      </c>
      <c r="D13" s="1" t="s">
        <v>15</v>
      </c>
      <c r="E13" s="3">
        <v>9900</v>
      </c>
      <c r="F13" s="3">
        <v>9900</v>
      </c>
      <c r="G13" s="3">
        <f t="shared" si="0"/>
        <v>0</v>
      </c>
    </row>
    <row r="14" spans="1:7" x14ac:dyDescent="0.35">
      <c r="A14" s="1" t="s">
        <v>0</v>
      </c>
      <c r="B14" s="1" t="s">
        <v>51</v>
      </c>
      <c r="C14" s="1" t="s">
        <v>16</v>
      </c>
      <c r="D14" s="1" t="s">
        <v>17</v>
      </c>
      <c r="E14" s="3">
        <v>9100</v>
      </c>
      <c r="F14" s="3">
        <v>9100</v>
      </c>
      <c r="G14" s="3">
        <f t="shared" si="0"/>
        <v>0</v>
      </c>
    </row>
    <row r="15" spans="1:7" x14ac:dyDescent="0.35">
      <c r="A15" s="1" t="s">
        <v>0</v>
      </c>
      <c r="B15" s="1" t="s">
        <v>51</v>
      </c>
      <c r="C15" s="1" t="s">
        <v>18</v>
      </c>
      <c r="D15" s="1" t="s">
        <v>19</v>
      </c>
      <c r="E15" s="3">
        <v>4000</v>
      </c>
      <c r="F15" s="3">
        <v>4000</v>
      </c>
      <c r="G15" s="3">
        <f t="shared" si="0"/>
        <v>0</v>
      </c>
    </row>
    <row r="16" spans="1:7" x14ac:dyDescent="0.35">
      <c r="A16" s="1" t="s">
        <v>0</v>
      </c>
      <c r="B16" s="1" t="s">
        <v>51</v>
      </c>
      <c r="C16" s="1" t="s">
        <v>60</v>
      </c>
      <c r="D16" s="1" t="s">
        <v>61</v>
      </c>
      <c r="E16" s="3">
        <v>700</v>
      </c>
      <c r="F16" s="3">
        <v>700</v>
      </c>
      <c r="G16" s="3">
        <f t="shared" si="0"/>
        <v>0</v>
      </c>
    </row>
    <row r="17" spans="1:7" x14ac:dyDescent="0.35">
      <c r="A17" s="1" t="s">
        <v>0</v>
      </c>
      <c r="B17" s="1" t="s">
        <v>51</v>
      </c>
      <c r="C17" s="1" t="s">
        <v>62</v>
      </c>
      <c r="D17" s="1" t="s">
        <v>63</v>
      </c>
      <c r="E17" s="3">
        <v>6000</v>
      </c>
      <c r="F17" s="3">
        <v>5000</v>
      </c>
      <c r="G17" s="3">
        <f t="shared" si="0"/>
        <v>1000</v>
      </c>
    </row>
    <row r="18" spans="1:7" x14ac:dyDescent="0.35">
      <c r="A18" s="1" t="s">
        <v>0</v>
      </c>
      <c r="B18" s="1" t="s">
        <v>51</v>
      </c>
      <c r="C18" s="1" t="s">
        <v>64</v>
      </c>
      <c r="D18" s="1" t="s">
        <v>65</v>
      </c>
      <c r="E18" s="3">
        <v>100000</v>
      </c>
      <c r="F18" s="3">
        <v>120000</v>
      </c>
      <c r="G18" s="3">
        <f t="shared" si="0"/>
        <v>-20000</v>
      </c>
    </row>
    <row r="19" spans="1:7" x14ac:dyDescent="0.35">
      <c r="A19" s="1" t="s">
        <v>0</v>
      </c>
      <c r="B19" s="1" t="s">
        <v>51</v>
      </c>
      <c r="C19" s="1" t="s">
        <v>66</v>
      </c>
      <c r="D19" s="1" t="s">
        <v>67</v>
      </c>
      <c r="E19" s="3">
        <v>60000</v>
      </c>
      <c r="F19" s="3">
        <v>60000</v>
      </c>
      <c r="G19" s="3">
        <f t="shared" si="0"/>
        <v>0</v>
      </c>
    </row>
    <row r="20" spans="1:7" x14ac:dyDescent="0.35">
      <c r="A20" s="1" t="s">
        <v>0</v>
      </c>
      <c r="B20" s="1" t="s">
        <v>51</v>
      </c>
      <c r="C20" s="1" t="s">
        <v>68</v>
      </c>
      <c r="D20" s="1" t="s">
        <v>69</v>
      </c>
      <c r="E20" s="3">
        <v>65000</v>
      </c>
      <c r="F20" s="3">
        <v>65000</v>
      </c>
      <c r="G20" s="3">
        <f t="shared" si="0"/>
        <v>0</v>
      </c>
    </row>
    <row r="21" spans="1:7" x14ac:dyDescent="0.35">
      <c r="A21" s="1" t="s">
        <v>0</v>
      </c>
      <c r="B21" s="1" t="s">
        <v>51</v>
      </c>
      <c r="C21" s="1" t="s">
        <v>70</v>
      </c>
      <c r="D21" s="1" t="s">
        <v>71</v>
      </c>
      <c r="E21" s="3">
        <v>90000</v>
      </c>
      <c r="F21" s="3">
        <v>130000</v>
      </c>
      <c r="G21" s="3">
        <f t="shared" si="0"/>
        <v>-40000</v>
      </c>
    </row>
    <row r="22" spans="1:7" x14ac:dyDescent="0.35">
      <c r="A22" s="1" t="s">
        <v>0</v>
      </c>
      <c r="B22" s="1" t="s">
        <v>51</v>
      </c>
      <c r="C22" s="1" t="s">
        <v>159</v>
      </c>
      <c r="D22" s="1" t="s">
        <v>160</v>
      </c>
      <c r="E22" s="3">
        <v>20000</v>
      </c>
      <c r="F22" s="3">
        <v>0</v>
      </c>
      <c r="G22" s="3">
        <f t="shared" si="0"/>
        <v>20000</v>
      </c>
    </row>
    <row r="23" spans="1:7" x14ac:dyDescent="0.35">
      <c r="A23" s="1" t="s">
        <v>0</v>
      </c>
      <c r="B23" s="1" t="s">
        <v>51</v>
      </c>
      <c r="C23" s="1" t="s">
        <v>26</v>
      </c>
      <c r="D23" s="1" t="s">
        <v>27</v>
      </c>
      <c r="E23" s="3">
        <v>0</v>
      </c>
      <c r="F23" s="3">
        <v>3000</v>
      </c>
      <c r="G23" s="3">
        <f t="shared" si="0"/>
        <v>-3000</v>
      </c>
    </row>
    <row r="24" spans="1:7" x14ac:dyDescent="0.35">
      <c r="A24" s="1" t="s">
        <v>0</v>
      </c>
      <c r="B24" s="1" t="s">
        <v>51</v>
      </c>
      <c r="C24" s="1" t="s">
        <v>28</v>
      </c>
      <c r="D24" s="1" t="s">
        <v>29</v>
      </c>
      <c r="E24" s="3">
        <v>6500</v>
      </c>
      <c r="F24" s="3">
        <v>6500</v>
      </c>
      <c r="G24" s="3">
        <f t="shared" si="0"/>
        <v>0</v>
      </c>
    </row>
    <row r="25" spans="1:7" x14ac:dyDescent="0.35">
      <c r="A25" s="1" t="s">
        <v>0</v>
      </c>
      <c r="B25" s="1" t="s">
        <v>51</v>
      </c>
      <c r="C25" s="1" t="s">
        <v>32</v>
      </c>
      <c r="D25" s="1" t="s">
        <v>33</v>
      </c>
      <c r="E25" s="3">
        <v>64500</v>
      </c>
      <c r="F25" s="3">
        <v>78500</v>
      </c>
      <c r="G25" s="3">
        <f t="shared" si="0"/>
        <v>-14000</v>
      </c>
    </row>
    <row r="26" spans="1:7" x14ac:dyDescent="0.35">
      <c r="A26" s="1" t="s">
        <v>0</v>
      </c>
      <c r="B26" s="1" t="s">
        <v>51</v>
      </c>
      <c r="C26" s="1" t="s">
        <v>72</v>
      </c>
      <c r="D26" s="1" t="s">
        <v>73</v>
      </c>
      <c r="E26" s="3">
        <v>0</v>
      </c>
      <c r="F26" s="3">
        <v>1000</v>
      </c>
      <c r="G26" s="3">
        <f t="shared" si="0"/>
        <v>-1000</v>
      </c>
    </row>
    <row r="27" spans="1:7" x14ac:dyDescent="0.35">
      <c r="A27" s="7" t="s">
        <v>148</v>
      </c>
      <c r="B27" s="7"/>
      <c r="C27" s="7"/>
      <c r="D27" s="7"/>
      <c r="E27" s="4">
        <f>SUM(E13:E26)</f>
        <v>435700</v>
      </c>
      <c r="F27" s="4">
        <f>SUM(F13:F26)</f>
        <v>492700</v>
      </c>
      <c r="G27" s="4">
        <f t="shared" si="0"/>
        <v>-57000</v>
      </c>
    </row>
    <row r="28" spans="1:7" x14ac:dyDescent="0.35">
      <c r="A28" s="1" t="s">
        <v>0</v>
      </c>
      <c r="B28" s="1" t="s">
        <v>51</v>
      </c>
      <c r="C28" s="1" t="s">
        <v>34</v>
      </c>
      <c r="D28" s="1" t="s">
        <v>35</v>
      </c>
      <c r="E28" s="3">
        <v>59300</v>
      </c>
      <c r="F28" s="3">
        <v>59300</v>
      </c>
      <c r="G28" s="3">
        <f t="shared" si="0"/>
        <v>0</v>
      </c>
    </row>
    <row r="29" spans="1:7" x14ac:dyDescent="0.35">
      <c r="A29" s="1" t="s">
        <v>0</v>
      </c>
      <c r="B29" s="1" t="s">
        <v>51</v>
      </c>
      <c r="C29" s="1" t="s">
        <v>74</v>
      </c>
      <c r="D29" s="1" t="s">
        <v>75</v>
      </c>
      <c r="E29" s="3">
        <v>13550</v>
      </c>
      <c r="F29" s="3">
        <v>13550</v>
      </c>
      <c r="G29" s="3">
        <f t="shared" si="0"/>
        <v>0</v>
      </c>
    </row>
    <row r="30" spans="1:7" x14ac:dyDescent="0.35">
      <c r="A30" s="1" t="s">
        <v>0</v>
      </c>
      <c r="B30" s="1" t="s">
        <v>51</v>
      </c>
      <c r="C30" s="1" t="s">
        <v>76</v>
      </c>
      <c r="D30" s="1" t="s">
        <v>77</v>
      </c>
      <c r="E30" s="3">
        <v>11350</v>
      </c>
      <c r="F30" s="3">
        <v>11350</v>
      </c>
      <c r="G30" s="3">
        <f t="shared" si="0"/>
        <v>0</v>
      </c>
    </row>
    <row r="31" spans="1:7" x14ac:dyDescent="0.35">
      <c r="A31" s="1" t="s">
        <v>0</v>
      </c>
      <c r="B31" s="1" t="s">
        <v>51</v>
      </c>
      <c r="C31" s="1" t="s">
        <v>78</v>
      </c>
      <c r="D31" s="1" t="s">
        <v>79</v>
      </c>
      <c r="E31" s="3">
        <v>8100</v>
      </c>
      <c r="F31" s="3">
        <v>8100</v>
      </c>
      <c r="G31" s="3">
        <f t="shared" si="0"/>
        <v>0</v>
      </c>
    </row>
    <row r="32" spans="1:7" x14ac:dyDescent="0.35">
      <c r="A32" s="1" t="s">
        <v>0</v>
      </c>
      <c r="B32" s="1" t="s">
        <v>51</v>
      </c>
      <c r="C32" s="1" t="s">
        <v>80</v>
      </c>
      <c r="D32" s="1" t="s">
        <v>81</v>
      </c>
      <c r="E32" s="3">
        <v>6100</v>
      </c>
      <c r="F32" s="3">
        <v>6100</v>
      </c>
      <c r="G32" s="3">
        <f t="shared" si="0"/>
        <v>0</v>
      </c>
    </row>
    <row r="33" spans="1:7" x14ac:dyDescent="0.35">
      <c r="A33" s="1" t="s">
        <v>0</v>
      </c>
      <c r="B33" s="1" t="s">
        <v>51</v>
      </c>
      <c r="C33" s="1" t="s">
        <v>82</v>
      </c>
      <c r="D33" s="1" t="s">
        <v>83</v>
      </c>
      <c r="E33" s="3">
        <v>11000</v>
      </c>
      <c r="F33" s="3">
        <v>11000</v>
      </c>
      <c r="G33" s="3">
        <f t="shared" si="0"/>
        <v>0</v>
      </c>
    </row>
    <row r="34" spans="1:7" x14ac:dyDescent="0.35">
      <c r="A34" s="1" t="s">
        <v>0</v>
      </c>
      <c r="B34" s="1" t="s">
        <v>51</v>
      </c>
      <c r="C34" s="1" t="s">
        <v>84</v>
      </c>
      <c r="D34" s="1" t="s">
        <v>85</v>
      </c>
      <c r="E34" s="3">
        <v>2500</v>
      </c>
      <c r="F34" s="3">
        <v>2500</v>
      </c>
      <c r="G34" s="3">
        <f t="shared" si="0"/>
        <v>0</v>
      </c>
    </row>
    <row r="35" spans="1:7" x14ac:dyDescent="0.35">
      <c r="A35" s="1" t="s">
        <v>0</v>
      </c>
      <c r="B35" s="1" t="s">
        <v>51</v>
      </c>
      <c r="C35" s="1" t="s">
        <v>86</v>
      </c>
      <c r="D35" s="1" t="s">
        <v>87</v>
      </c>
      <c r="E35" s="3">
        <v>6500</v>
      </c>
      <c r="F35" s="3">
        <v>6500</v>
      </c>
      <c r="G35" s="3">
        <f t="shared" si="0"/>
        <v>0</v>
      </c>
    </row>
    <row r="36" spans="1:7" x14ac:dyDescent="0.35">
      <c r="A36" s="1" t="s">
        <v>0</v>
      </c>
      <c r="B36" s="1" t="s">
        <v>51</v>
      </c>
      <c r="C36" s="1" t="s">
        <v>88</v>
      </c>
      <c r="D36" s="1" t="s">
        <v>89</v>
      </c>
      <c r="E36" s="3">
        <v>4500</v>
      </c>
      <c r="F36" s="3">
        <v>4500</v>
      </c>
      <c r="G36" s="3">
        <f t="shared" si="0"/>
        <v>0</v>
      </c>
    </row>
    <row r="37" spans="1:7" x14ac:dyDescent="0.35">
      <c r="A37" s="1" t="s">
        <v>0</v>
      </c>
      <c r="B37" s="1" t="s">
        <v>51</v>
      </c>
      <c r="C37" s="1" t="s">
        <v>90</v>
      </c>
      <c r="D37" s="1" t="s">
        <v>91</v>
      </c>
      <c r="E37" s="3">
        <v>6000</v>
      </c>
      <c r="F37" s="3">
        <v>6000</v>
      </c>
      <c r="G37" s="3">
        <f t="shared" si="0"/>
        <v>0</v>
      </c>
    </row>
    <row r="38" spans="1:7" x14ac:dyDescent="0.35">
      <c r="A38" s="1" t="s">
        <v>0</v>
      </c>
      <c r="B38" s="1" t="s">
        <v>51</v>
      </c>
      <c r="C38" s="1" t="s">
        <v>92</v>
      </c>
      <c r="D38" s="1" t="s">
        <v>93</v>
      </c>
      <c r="E38" s="3">
        <v>4900</v>
      </c>
      <c r="F38" s="3">
        <v>4900</v>
      </c>
      <c r="G38" s="3">
        <f t="shared" si="0"/>
        <v>0</v>
      </c>
    </row>
    <row r="39" spans="1:7" x14ac:dyDescent="0.35">
      <c r="A39" s="1" t="s">
        <v>0</v>
      </c>
      <c r="B39" s="1" t="s">
        <v>51</v>
      </c>
      <c r="C39" s="1" t="s">
        <v>94</v>
      </c>
      <c r="D39" s="1" t="s">
        <v>95</v>
      </c>
      <c r="E39" s="3">
        <v>5000</v>
      </c>
      <c r="F39" s="3">
        <v>5000</v>
      </c>
      <c r="G39" s="3">
        <f t="shared" si="0"/>
        <v>0</v>
      </c>
    </row>
    <row r="40" spans="1:7" x14ac:dyDescent="0.35">
      <c r="A40" s="1" t="s">
        <v>0</v>
      </c>
      <c r="B40" s="1" t="s">
        <v>51</v>
      </c>
      <c r="C40" s="1" t="s">
        <v>96</v>
      </c>
      <c r="D40" s="1" t="s">
        <v>97</v>
      </c>
      <c r="E40" s="3">
        <v>3000</v>
      </c>
      <c r="F40" s="3">
        <v>3000</v>
      </c>
      <c r="G40" s="3">
        <f t="shared" si="0"/>
        <v>0</v>
      </c>
    </row>
    <row r="41" spans="1:7" x14ac:dyDescent="0.35">
      <c r="A41" s="1" t="s">
        <v>0</v>
      </c>
      <c r="B41" s="1" t="s">
        <v>51</v>
      </c>
      <c r="C41" s="1" t="s">
        <v>98</v>
      </c>
      <c r="D41" s="1" t="s">
        <v>99</v>
      </c>
      <c r="E41" s="3">
        <v>3000</v>
      </c>
      <c r="F41" s="3">
        <v>3000</v>
      </c>
      <c r="G41" s="3">
        <f t="shared" si="0"/>
        <v>0</v>
      </c>
    </row>
    <row r="42" spans="1:7" x14ac:dyDescent="0.35">
      <c r="A42" s="1" t="s">
        <v>0</v>
      </c>
      <c r="B42" s="1" t="s">
        <v>51</v>
      </c>
      <c r="C42" s="1" t="s">
        <v>100</v>
      </c>
      <c r="D42" s="1" t="s">
        <v>101</v>
      </c>
      <c r="E42" s="3">
        <v>3500</v>
      </c>
      <c r="F42" s="3">
        <v>3500</v>
      </c>
      <c r="G42" s="3">
        <f t="shared" si="0"/>
        <v>0</v>
      </c>
    </row>
    <row r="43" spans="1:7" x14ac:dyDescent="0.35">
      <c r="A43" s="1" t="s">
        <v>0</v>
      </c>
      <c r="B43" s="1" t="s">
        <v>51</v>
      </c>
      <c r="C43" s="1" t="s">
        <v>102</v>
      </c>
      <c r="D43" s="1" t="s">
        <v>103</v>
      </c>
      <c r="E43" s="3">
        <v>12000</v>
      </c>
      <c r="F43" s="3">
        <v>12000</v>
      </c>
      <c r="G43" s="3">
        <f t="shared" si="0"/>
        <v>0</v>
      </c>
    </row>
    <row r="44" spans="1:7" x14ac:dyDescent="0.35">
      <c r="A44" s="7" t="s">
        <v>149</v>
      </c>
      <c r="B44" s="7"/>
      <c r="C44" s="7"/>
      <c r="D44" s="7"/>
      <c r="E44" s="4">
        <f>SUM(E28:E43)</f>
        <v>160300</v>
      </c>
      <c r="F44" s="4">
        <f t="shared" ref="F44" si="1">SUM(F28:F43)</f>
        <v>160300</v>
      </c>
      <c r="G44" s="4">
        <f t="shared" si="0"/>
        <v>0</v>
      </c>
    </row>
    <row r="45" spans="1:7" x14ac:dyDescent="0.35">
      <c r="A45" s="8" t="s">
        <v>152</v>
      </c>
      <c r="B45" s="8"/>
      <c r="C45" s="8"/>
      <c r="D45" s="8"/>
      <c r="E45" s="4">
        <f>E12+E27+E44</f>
        <v>1003970</v>
      </c>
      <c r="F45" s="4">
        <f>F12+F27+F44</f>
        <v>1044377</v>
      </c>
      <c r="G45" s="4">
        <f t="shared" si="0"/>
        <v>-40407</v>
      </c>
    </row>
  </sheetData>
  <mergeCells count="4">
    <mergeCell ref="A12:D12"/>
    <mergeCell ref="A27:D27"/>
    <mergeCell ref="A44:D44"/>
    <mergeCell ref="A45:D45"/>
  </mergeCells>
  <pageMargins left="0.31496062992125984" right="0.11811023622047245" top="0.35433070866141736" bottom="0.35433070866141736" header="0.31496062992125984" footer="0.31496062992125984"/>
  <pageSetup paperSize="9" orientation="portrait" r:id="rId1"/>
  <ignoredErrors>
    <ignoredError sqref="A3:D11 A23:D24 A28:D43 A13:D17 A22:D22 A18:D18 A19:D21 A25:D2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workbookViewId="0">
      <selection activeCell="E15" sqref="E15:G15"/>
    </sheetView>
  </sheetViews>
  <sheetFormatPr baseColWidth="10" defaultRowHeight="14.5" x14ac:dyDescent="0.35"/>
  <cols>
    <col min="1" max="1" width="7.81640625" bestFit="1" customWidth="1"/>
    <col min="2" max="2" width="8.7265625" bestFit="1" customWidth="1"/>
    <col min="3" max="3" width="9.453125" bestFit="1" customWidth="1"/>
    <col min="4" max="4" width="38.36328125" bestFit="1" customWidth="1"/>
    <col min="5" max="5" width="9.81640625" bestFit="1" customWidth="1"/>
    <col min="6" max="6" width="8.7265625" bestFit="1" customWidth="1"/>
  </cols>
  <sheetData>
    <row r="2" spans="1:7" x14ac:dyDescent="0.35">
      <c r="A2" s="2" t="s">
        <v>46</v>
      </c>
      <c r="B2" s="2" t="s">
        <v>47</v>
      </c>
      <c r="C2" s="2" t="s">
        <v>48</v>
      </c>
      <c r="D2" s="2" t="s">
        <v>49</v>
      </c>
      <c r="E2" s="5">
        <v>2023</v>
      </c>
      <c r="F2" s="5">
        <v>2022</v>
      </c>
      <c r="G2" s="2" t="s">
        <v>50</v>
      </c>
    </row>
    <row r="3" spans="1:7" x14ac:dyDescent="0.35">
      <c r="A3" s="1" t="s">
        <v>0</v>
      </c>
      <c r="B3" s="1" t="s">
        <v>106</v>
      </c>
      <c r="C3" s="1" t="s">
        <v>52</v>
      </c>
      <c r="D3" s="1" t="s">
        <v>53</v>
      </c>
      <c r="E3" s="3">
        <v>67539</v>
      </c>
      <c r="F3" s="3">
        <v>65636</v>
      </c>
      <c r="G3" s="3">
        <f>+E3-F3</f>
        <v>1903</v>
      </c>
    </row>
    <row r="4" spans="1:7" x14ac:dyDescent="0.35">
      <c r="A4" s="1" t="s">
        <v>0</v>
      </c>
      <c r="B4" s="1" t="s">
        <v>106</v>
      </c>
      <c r="C4" s="1" t="s">
        <v>107</v>
      </c>
      <c r="D4" s="1" t="s">
        <v>108</v>
      </c>
      <c r="E4" s="3">
        <v>22743</v>
      </c>
      <c r="F4" s="3">
        <v>22102</v>
      </c>
      <c r="G4" s="3">
        <f t="shared" ref="G4:G13" si="0">+E4-F4</f>
        <v>641</v>
      </c>
    </row>
    <row r="5" spans="1:7" x14ac:dyDescent="0.35">
      <c r="A5" s="1" t="s">
        <v>0</v>
      </c>
      <c r="B5" s="1" t="s">
        <v>106</v>
      </c>
      <c r="C5" s="1" t="s">
        <v>4</v>
      </c>
      <c r="D5" s="1" t="s">
        <v>5</v>
      </c>
      <c r="E5" s="3">
        <v>9639</v>
      </c>
      <c r="F5" s="3">
        <v>9367</v>
      </c>
      <c r="G5" s="3">
        <f t="shared" si="0"/>
        <v>272</v>
      </c>
    </row>
    <row r="6" spans="1:7" x14ac:dyDescent="0.35">
      <c r="A6" s="1" t="s">
        <v>0</v>
      </c>
      <c r="B6" s="1" t="s">
        <v>106</v>
      </c>
      <c r="C6" s="1" t="s">
        <v>6</v>
      </c>
      <c r="D6" s="1" t="s">
        <v>7</v>
      </c>
      <c r="E6" s="3">
        <v>23034</v>
      </c>
      <c r="F6" s="3">
        <v>22106</v>
      </c>
      <c r="G6" s="3">
        <f t="shared" si="0"/>
        <v>928</v>
      </c>
    </row>
    <row r="7" spans="1:7" x14ac:dyDescent="0.35">
      <c r="A7" s="1" t="s">
        <v>0</v>
      </c>
      <c r="B7" s="1" t="s">
        <v>106</v>
      </c>
      <c r="C7" s="1" t="s">
        <v>8</v>
      </c>
      <c r="D7" s="1" t="s">
        <v>9</v>
      </c>
      <c r="E7" s="3">
        <v>66819</v>
      </c>
      <c r="F7" s="3">
        <v>64936</v>
      </c>
      <c r="G7" s="3">
        <f t="shared" si="0"/>
        <v>1883</v>
      </c>
    </row>
    <row r="8" spans="1:7" x14ac:dyDescent="0.35">
      <c r="A8" s="1" t="s">
        <v>0</v>
      </c>
      <c r="B8" s="1" t="s">
        <v>106</v>
      </c>
      <c r="C8" s="1" t="s">
        <v>10</v>
      </c>
      <c r="D8" s="1" t="s">
        <v>11</v>
      </c>
      <c r="E8" s="3">
        <v>164633</v>
      </c>
      <c r="F8" s="3">
        <v>159995</v>
      </c>
      <c r="G8" s="3">
        <f t="shared" si="0"/>
        <v>4638</v>
      </c>
    </row>
    <row r="9" spans="1:7" x14ac:dyDescent="0.35">
      <c r="A9" s="1" t="s">
        <v>0</v>
      </c>
      <c r="B9" s="1" t="s">
        <v>106</v>
      </c>
      <c r="C9" s="1" t="s">
        <v>12</v>
      </c>
      <c r="D9" s="1" t="s">
        <v>13</v>
      </c>
      <c r="E9" s="3">
        <v>9257</v>
      </c>
      <c r="F9" s="3">
        <v>8692</v>
      </c>
      <c r="G9" s="3">
        <f t="shared" si="0"/>
        <v>565</v>
      </c>
    </row>
    <row r="10" spans="1:7" x14ac:dyDescent="0.35">
      <c r="A10" s="7" t="s">
        <v>147</v>
      </c>
      <c r="B10" s="7"/>
      <c r="C10" s="7"/>
      <c r="D10" s="7"/>
      <c r="E10" s="4">
        <f>SUM(E3:E9)</f>
        <v>363664</v>
      </c>
      <c r="F10" s="4">
        <f t="shared" ref="F10" si="1">SUM(F3:F9)</f>
        <v>352834</v>
      </c>
      <c r="G10" s="4">
        <f t="shared" si="0"/>
        <v>10830</v>
      </c>
    </row>
    <row r="11" spans="1:7" x14ac:dyDescent="0.35">
      <c r="A11" s="1" t="s">
        <v>0</v>
      </c>
      <c r="B11" s="1" t="s">
        <v>106</v>
      </c>
      <c r="C11" s="1" t="s">
        <v>72</v>
      </c>
      <c r="D11" s="1" t="s">
        <v>73</v>
      </c>
      <c r="E11" s="3">
        <v>1500</v>
      </c>
      <c r="F11" s="3">
        <v>1500</v>
      </c>
      <c r="G11" s="3">
        <f t="shared" si="0"/>
        <v>0</v>
      </c>
    </row>
    <row r="12" spans="1:7" x14ac:dyDescent="0.35">
      <c r="A12" s="7" t="s">
        <v>153</v>
      </c>
      <c r="B12" s="7"/>
      <c r="C12" s="7"/>
      <c r="D12" s="7"/>
      <c r="E12" s="4">
        <f>SUM(E11)</f>
        <v>1500</v>
      </c>
      <c r="F12" s="4">
        <f t="shared" ref="F12" si="2">SUM(F11)</f>
        <v>1500</v>
      </c>
      <c r="G12" s="4">
        <f t="shared" si="0"/>
        <v>0</v>
      </c>
    </row>
    <row r="13" spans="1:7" x14ac:dyDescent="0.35">
      <c r="A13" s="8" t="s">
        <v>154</v>
      </c>
      <c r="B13" s="8"/>
      <c r="C13" s="8"/>
      <c r="D13" s="8"/>
      <c r="E13" s="4">
        <f>E10+E12</f>
        <v>365164</v>
      </c>
      <c r="F13" s="4">
        <f>F10+F12</f>
        <v>354334</v>
      </c>
      <c r="G13" s="4">
        <f t="shared" si="0"/>
        <v>10830</v>
      </c>
    </row>
  </sheetData>
  <mergeCells count="3">
    <mergeCell ref="A12:D12"/>
    <mergeCell ref="A10:D10"/>
    <mergeCell ref="A13:D13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A3:D9 A11:D11 B10:D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workbookViewId="0">
      <selection activeCell="E31" sqref="E31:G31"/>
    </sheetView>
  </sheetViews>
  <sheetFormatPr baseColWidth="10" defaultRowHeight="14.5" x14ac:dyDescent="0.35"/>
  <cols>
    <col min="1" max="1" width="7.81640625" bestFit="1" customWidth="1"/>
    <col min="2" max="2" width="8.7265625" bestFit="1" customWidth="1"/>
    <col min="3" max="3" width="9.453125" bestFit="1" customWidth="1"/>
    <col min="4" max="4" width="38.36328125" bestFit="1" customWidth="1"/>
    <col min="5" max="5" width="9.90625" bestFit="1" customWidth="1"/>
    <col min="6" max="6" width="10" bestFit="1" customWidth="1"/>
    <col min="7" max="7" width="9.7265625" bestFit="1" customWidth="1"/>
  </cols>
  <sheetData>
    <row r="2" spans="1:7" x14ac:dyDescent="0.35">
      <c r="A2" s="2" t="s">
        <v>46</v>
      </c>
      <c r="B2" s="2" t="s">
        <v>47</v>
      </c>
      <c r="C2" s="2" t="s">
        <v>48</v>
      </c>
      <c r="D2" s="2" t="s">
        <v>49</v>
      </c>
      <c r="E2" s="5">
        <v>2023</v>
      </c>
      <c r="F2" s="5">
        <v>2022</v>
      </c>
      <c r="G2" s="2" t="s">
        <v>50</v>
      </c>
    </row>
    <row r="3" spans="1:7" x14ac:dyDescent="0.35">
      <c r="A3" s="1" t="s">
        <v>0</v>
      </c>
      <c r="B3" s="1" t="s">
        <v>109</v>
      </c>
      <c r="C3" s="1" t="s">
        <v>52</v>
      </c>
      <c r="D3" s="1" t="s">
        <v>53</v>
      </c>
      <c r="E3" s="3">
        <v>16885</v>
      </c>
      <c r="F3" s="3">
        <v>16409</v>
      </c>
      <c r="G3" s="3">
        <f>+E3-F3</f>
        <v>476</v>
      </c>
    </row>
    <row r="4" spans="1:7" x14ac:dyDescent="0.35">
      <c r="A4" s="1" t="s">
        <v>0</v>
      </c>
      <c r="B4" s="1" t="s">
        <v>109</v>
      </c>
      <c r="C4" s="1" t="s">
        <v>2</v>
      </c>
      <c r="D4" s="1" t="s">
        <v>3</v>
      </c>
      <c r="E4" s="3">
        <v>14847</v>
      </c>
      <c r="F4" s="3">
        <v>14429</v>
      </c>
      <c r="G4" s="3">
        <f t="shared" ref="G4:G29" si="0">+E4-F4</f>
        <v>418</v>
      </c>
    </row>
    <row r="5" spans="1:7" x14ac:dyDescent="0.35">
      <c r="A5" s="1" t="s">
        <v>0</v>
      </c>
      <c r="B5" s="1" t="s">
        <v>109</v>
      </c>
      <c r="C5" s="1" t="s">
        <v>4</v>
      </c>
      <c r="D5" s="1" t="s">
        <v>5</v>
      </c>
      <c r="E5" s="3">
        <v>9639</v>
      </c>
      <c r="F5" s="3">
        <v>9367</v>
      </c>
      <c r="G5" s="3">
        <f t="shared" si="0"/>
        <v>272</v>
      </c>
    </row>
    <row r="6" spans="1:7" x14ac:dyDescent="0.35">
      <c r="A6" s="1" t="s">
        <v>0</v>
      </c>
      <c r="B6" s="1" t="s">
        <v>109</v>
      </c>
      <c r="C6" s="1" t="s">
        <v>6</v>
      </c>
      <c r="D6" s="1" t="s">
        <v>7</v>
      </c>
      <c r="E6" s="3">
        <v>13580</v>
      </c>
      <c r="F6" s="3">
        <v>12567</v>
      </c>
      <c r="G6" s="3">
        <f t="shared" si="0"/>
        <v>1013</v>
      </c>
    </row>
    <row r="7" spans="1:7" x14ac:dyDescent="0.35">
      <c r="A7" s="1" t="s">
        <v>0</v>
      </c>
      <c r="B7" s="1" t="s">
        <v>109</v>
      </c>
      <c r="C7" s="1" t="s">
        <v>8</v>
      </c>
      <c r="D7" s="1" t="s">
        <v>9</v>
      </c>
      <c r="E7" s="3">
        <v>21925</v>
      </c>
      <c r="F7" s="3">
        <v>21307</v>
      </c>
      <c r="G7" s="3">
        <f t="shared" si="0"/>
        <v>618</v>
      </c>
    </row>
    <row r="8" spans="1:7" x14ac:dyDescent="0.35">
      <c r="A8" s="1" t="s">
        <v>0</v>
      </c>
      <c r="B8" s="1" t="s">
        <v>109</v>
      </c>
      <c r="C8" s="1" t="s">
        <v>10</v>
      </c>
      <c r="D8" s="1" t="s">
        <v>11</v>
      </c>
      <c r="E8" s="3">
        <v>55595</v>
      </c>
      <c r="F8" s="3">
        <v>54029</v>
      </c>
      <c r="G8" s="3">
        <f t="shared" si="0"/>
        <v>1566</v>
      </c>
    </row>
    <row r="9" spans="1:7" x14ac:dyDescent="0.35">
      <c r="A9" s="1" t="s">
        <v>0</v>
      </c>
      <c r="B9" s="1" t="s">
        <v>109</v>
      </c>
      <c r="C9" s="1" t="s">
        <v>12</v>
      </c>
      <c r="D9" s="1" t="s">
        <v>13</v>
      </c>
      <c r="E9" s="3">
        <v>7170</v>
      </c>
      <c r="F9" s="3">
        <v>6640</v>
      </c>
      <c r="G9" s="3">
        <f t="shared" si="0"/>
        <v>530</v>
      </c>
    </row>
    <row r="10" spans="1:7" x14ac:dyDescent="0.35">
      <c r="A10" s="7" t="s">
        <v>147</v>
      </c>
      <c r="B10" s="7"/>
      <c r="C10" s="7"/>
      <c r="D10" s="7"/>
      <c r="E10" s="4">
        <f>SUM(E3:E9)</f>
        <v>139641</v>
      </c>
      <c r="F10" s="4">
        <f t="shared" ref="F10" si="1">SUM(F3:F9)</f>
        <v>134748</v>
      </c>
      <c r="G10" s="4">
        <f t="shared" si="0"/>
        <v>4893</v>
      </c>
    </row>
    <row r="11" spans="1:7" x14ac:dyDescent="0.35">
      <c r="A11" s="1" t="s">
        <v>0</v>
      </c>
      <c r="B11" s="1" t="s">
        <v>109</v>
      </c>
      <c r="C11" s="1" t="s">
        <v>14</v>
      </c>
      <c r="D11" s="1" t="s">
        <v>15</v>
      </c>
      <c r="E11" s="3">
        <v>25000</v>
      </c>
      <c r="F11" s="3">
        <v>25000</v>
      </c>
      <c r="G11" s="3">
        <f t="shared" si="0"/>
        <v>0</v>
      </c>
    </row>
    <row r="12" spans="1:7" x14ac:dyDescent="0.35">
      <c r="A12" s="1" t="s">
        <v>0</v>
      </c>
      <c r="B12" s="1" t="s">
        <v>109</v>
      </c>
      <c r="C12" s="1" t="s">
        <v>16</v>
      </c>
      <c r="D12" s="1" t="s">
        <v>17</v>
      </c>
      <c r="E12" s="3">
        <v>36000</v>
      </c>
      <c r="F12" s="3">
        <v>48000</v>
      </c>
      <c r="G12" s="3">
        <f t="shared" si="0"/>
        <v>-12000</v>
      </c>
    </row>
    <row r="13" spans="1:7" x14ac:dyDescent="0.35">
      <c r="A13" s="1" t="s">
        <v>0</v>
      </c>
      <c r="B13" s="1" t="s">
        <v>109</v>
      </c>
      <c r="C13" s="1" t="s">
        <v>18</v>
      </c>
      <c r="D13" s="1" t="s">
        <v>19</v>
      </c>
      <c r="E13" s="3">
        <v>60500</v>
      </c>
      <c r="F13" s="3">
        <v>60500</v>
      </c>
      <c r="G13" s="3">
        <f t="shared" si="0"/>
        <v>0</v>
      </c>
    </row>
    <row r="14" spans="1:7" x14ac:dyDescent="0.35">
      <c r="A14" s="1" t="s">
        <v>0</v>
      </c>
      <c r="B14" s="1" t="s">
        <v>109</v>
      </c>
      <c r="C14" s="1" t="s">
        <v>60</v>
      </c>
      <c r="D14" s="1" t="s">
        <v>61</v>
      </c>
      <c r="E14" s="3">
        <v>1600</v>
      </c>
      <c r="F14" s="3">
        <v>1600</v>
      </c>
      <c r="G14" s="3">
        <f t="shared" si="0"/>
        <v>0</v>
      </c>
    </row>
    <row r="15" spans="1:7" x14ac:dyDescent="0.35">
      <c r="A15" s="1" t="s">
        <v>0</v>
      </c>
      <c r="B15" s="1" t="s">
        <v>109</v>
      </c>
      <c r="C15" s="1" t="s">
        <v>62</v>
      </c>
      <c r="D15" s="1" t="s">
        <v>63</v>
      </c>
      <c r="E15" s="3">
        <v>92000</v>
      </c>
      <c r="F15" s="3">
        <v>72300</v>
      </c>
      <c r="G15" s="3">
        <f t="shared" si="0"/>
        <v>19700</v>
      </c>
    </row>
    <row r="16" spans="1:7" x14ac:dyDescent="0.35">
      <c r="A16" s="1" t="s">
        <v>0</v>
      </c>
      <c r="B16" s="1" t="s">
        <v>109</v>
      </c>
      <c r="C16" s="1" t="s">
        <v>20</v>
      </c>
      <c r="D16" s="1" t="s">
        <v>21</v>
      </c>
      <c r="E16" s="3">
        <v>7000</v>
      </c>
      <c r="F16" s="3">
        <v>32000</v>
      </c>
      <c r="G16" s="3">
        <f t="shared" si="0"/>
        <v>-25000</v>
      </c>
    </row>
    <row r="17" spans="1:7" x14ac:dyDescent="0.35">
      <c r="A17" s="1" t="s">
        <v>0</v>
      </c>
      <c r="B17" s="1" t="s">
        <v>109</v>
      </c>
      <c r="C17" s="1" t="s">
        <v>22</v>
      </c>
      <c r="D17" s="1" t="s">
        <v>23</v>
      </c>
      <c r="E17" s="3">
        <v>3000</v>
      </c>
      <c r="F17" s="3">
        <v>3000</v>
      </c>
      <c r="G17" s="3">
        <f t="shared" si="0"/>
        <v>0</v>
      </c>
    </row>
    <row r="18" spans="1:7" x14ac:dyDescent="0.35">
      <c r="A18" s="1" t="s">
        <v>0</v>
      </c>
      <c r="B18" s="1" t="s">
        <v>109</v>
      </c>
      <c r="C18" s="1" t="s">
        <v>26</v>
      </c>
      <c r="D18" s="1" t="s">
        <v>27</v>
      </c>
      <c r="E18" s="3">
        <v>5000</v>
      </c>
      <c r="F18" s="3">
        <v>5000</v>
      </c>
      <c r="G18" s="3">
        <f t="shared" si="0"/>
        <v>0</v>
      </c>
    </row>
    <row r="19" spans="1:7" x14ac:dyDescent="0.35">
      <c r="A19" s="1" t="s">
        <v>0</v>
      </c>
      <c r="B19" s="1" t="s">
        <v>109</v>
      </c>
      <c r="C19" s="1" t="s">
        <v>28</v>
      </c>
      <c r="D19" s="1" t="s">
        <v>29</v>
      </c>
      <c r="E19" s="3">
        <v>230000</v>
      </c>
      <c r="F19" s="3">
        <v>218500</v>
      </c>
      <c r="G19" s="3">
        <f t="shared" si="0"/>
        <v>11500</v>
      </c>
    </row>
    <row r="20" spans="1:7" x14ac:dyDescent="0.35">
      <c r="A20" s="1" t="s">
        <v>0</v>
      </c>
      <c r="B20" s="1" t="s">
        <v>109</v>
      </c>
      <c r="C20" s="1" t="s">
        <v>32</v>
      </c>
      <c r="D20" s="1" t="s">
        <v>33</v>
      </c>
      <c r="E20" s="3">
        <v>3316500</v>
      </c>
      <c r="F20" s="3">
        <v>3204000</v>
      </c>
      <c r="G20" s="3">
        <f t="shared" si="0"/>
        <v>112500</v>
      </c>
    </row>
    <row r="21" spans="1:7" x14ac:dyDescent="0.35">
      <c r="A21" s="7" t="s">
        <v>153</v>
      </c>
      <c r="B21" s="7"/>
      <c r="C21" s="7"/>
      <c r="D21" s="7"/>
      <c r="E21" s="4">
        <f>SUM(E11:E20)</f>
        <v>3776600</v>
      </c>
      <c r="F21" s="4">
        <f>SUM(F11:F20)</f>
        <v>3669900</v>
      </c>
      <c r="G21" s="4">
        <f t="shared" si="0"/>
        <v>106700</v>
      </c>
    </row>
    <row r="22" spans="1:7" x14ac:dyDescent="0.35">
      <c r="A22" s="1" t="s">
        <v>0</v>
      </c>
      <c r="B22" s="1" t="s">
        <v>109</v>
      </c>
      <c r="C22" s="1" t="s">
        <v>110</v>
      </c>
      <c r="D22" s="1" t="s">
        <v>111</v>
      </c>
      <c r="E22" s="3">
        <v>27930</v>
      </c>
      <c r="F22" s="3">
        <v>27930</v>
      </c>
      <c r="G22" s="3">
        <f t="shared" si="0"/>
        <v>0</v>
      </c>
    </row>
    <row r="23" spans="1:7" x14ac:dyDescent="0.35">
      <c r="A23" s="7" t="s">
        <v>149</v>
      </c>
      <c r="B23" s="7"/>
      <c r="C23" s="7"/>
      <c r="D23" s="7"/>
      <c r="E23" s="4">
        <f>SUM(E22)</f>
        <v>27930</v>
      </c>
      <c r="F23" s="4">
        <f t="shared" ref="F23" si="2">SUM(F22)</f>
        <v>27930</v>
      </c>
      <c r="G23" s="4">
        <f t="shared" si="0"/>
        <v>0</v>
      </c>
    </row>
    <row r="24" spans="1:7" x14ac:dyDescent="0.35">
      <c r="A24" s="1" t="s">
        <v>0</v>
      </c>
      <c r="B24" s="1" t="s">
        <v>109</v>
      </c>
      <c r="C24" s="1" t="s">
        <v>112</v>
      </c>
      <c r="D24" s="1" t="s">
        <v>105</v>
      </c>
      <c r="E24" s="3">
        <v>0</v>
      </c>
      <c r="F24" s="3">
        <v>782500</v>
      </c>
      <c r="G24" s="3">
        <f t="shared" si="0"/>
        <v>-782500</v>
      </c>
    </row>
    <row r="25" spans="1:7" x14ac:dyDescent="0.35">
      <c r="A25" s="1" t="s">
        <v>0</v>
      </c>
      <c r="B25" s="1" t="s">
        <v>109</v>
      </c>
      <c r="C25" s="1" t="s">
        <v>43</v>
      </c>
      <c r="D25" s="1" t="s">
        <v>44</v>
      </c>
      <c r="E25" s="3">
        <v>0</v>
      </c>
      <c r="F25" s="3">
        <v>38500</v>
      </c>
      <c r="G25" s="3">
        <f t="shared" si="0"/>
        <v>-38500</v>
      </c>
    </row>
    <row r="26" spans="1:7" x14ac:dyDescent="0.35">
      <c r="A26" s="1" t="s">
        <v>0</v>
      </c>
      <c r="B26" s="1" t="s">
        <v>109</v>
      </c>
      <c r="C26" s="1" t="s">
        <v>104</v>
      </c>
      <c r="D26" s="1" t="s">
        <v>105</v>
      </c>
      <c r="E26" s="3">
        <v>50000</v>
      </c>
      <c r="F26" s="3">
        <v>198672</v>
      </c>
      <c r="G26" s="3">
        <f t="shared" si="0"/>
        <v>-148672</v>
      </c>
    </row>
    <row r="27" spans="1:7" x14ac:dyDescent="0.35">
      <c r="A27" s="1" t="s">
        <v>0</v>
      </c>
      <c r="B27" s="1" t="s">
        <v>109</v>
      </c>
      <c r="C27" s="1" t="s">
        <v>45</v>
      </c>
      <c r="D27" s="1" t="s">
        <v>42</v>
      </c>
      <c r="E27" s="3">
        <v>10000</v>
      </c>
      <c r="F27" s="3">
        <v>15000</v>
      </c>
      <c r="G27" s="3">
        <f t="shared" si="0"/>
        <v>-5000</v>
      </c>
    </row>
    <row r="28" spans="1:7" x14ac:dyDescent="0.35">
      <c r="A28" s="7" t="s">
        <v>151</v>
      </c>
      <c r="B28" s="7"/>
      <c r="C28" s="7"/>
      <c r="D28" s="7"/>
      <c r="E28" s="4">
        <f>SUM(E24:E27)</f>
        <v>60000</v>
      </c>
      <c r="F28" s="4">
        <f t="shared" ref="F28" si="3">SUM(F24:F27)</f>
        <v>1034672</v>
      </c>
      <c r="G28" s="4">
        <f t="shared" si="0"/>
        <v>-974672</v>
      </c>
    </row>
    <row r="29" spans="1:7" x14ac:dyDescent="0.35">
      <c r="A29" s="8" t="s">
        <v>155</v>
      </c>
      <c r="B29" s="8"/>
      <c r="C29" s="8"/>
      <c r="D29" s="8"/>
      <c r="E29" s="4">
        <f>E10+E21+E23+E28</f>
        <v>4004171</v>
      </c>
      <c r="F29" s="4">
        <f>F10+F21+F23+F28</f>
        <v>4867250</v>
      </c>
      <c r="G29" s="4">
        <f t="shared" si="0"/>
        <v>-863079</v>
      </c>
    </row>
  </sheetData>
  <mergeCells count="5">
    <mergeCell ref="A29:D29"/>
    <mergeCell ref="A10:D10"/>
    <mergeCell ref="A21:D21"/>
    <mergeCell ref="A23:D23"/>
    <mergeCell ref="A28:D28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ignoredErrors>
    <ignoredError sqref="A24:D27 A3:D9 A11:D19 A22:D22 A20:D2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workbookViewId="0">
      <selection activeCell="E32" sqref="E32:G32"/>
    </sheetView>
  </sheetViews>
  <sheetFormatPr baseColWidth="10" defaultRowHeight="14.5" x14ac:dyDescent="0.35"/>
  <cols>
    <col min="1" max="1" width="7.81640625" bestFit="1" customWidth="1"/>
    <col min="2" max="2" width="8.7265625" bestFit="1" customWidth="1"/>
    <col min="3" max="3" width="9.453125" bestFit="1" customWidth="1"/>
    <col min="4" max="4" width="42.81640625" customWidth="1"/>
    <col min="5" max="6" width="10" bestFit="1" customWidth="1"/>
    <col min="7" max="7" width="9.7265625" bestFit="1" customWidth="1"/>
  </cols>
  <sheetData>
    <row r="2" spans="1:7" x14ac:dyDescent="0.35">
      <c r="A2" s="2" t="s">
        <v>46</v>
      </c>
      <c r="B2" s="2" t="s">
        <v>47</v>
      </c>
      <c r="C2" s="2" t="s">
        <v>48</v>
      </c>
      <c r="D2" s="2" t="s">
        <v>49</v>
      </c>
      <c r="E2" s="5">
        <v>2023</v>
      </c>
      <c r="F2" s="5">
        <v>2022</v>
      </c>
      <c r="G2" s="2" t="s">
        <v>50</v>
      </c>
    </row>
    <row r="3" spans="1:7" x14ac:dyDescent="0.35">
      <c r="A3" s="1" t="s">
        <v>0</v>
      </c>
      <c r="B3" s="1" t="s">
        <v>113</v>
      </c>
      <c r="C3" s="1" t="s">
        <v>52</v>
      </c>
      <c r="D3" s="1" t="s">
        <v>53</v>
      </c>
      <c r="E3" s="3">
        <v>16885</v>
      </c>
      <c r="F3" s="3">
        <v>16409</v>
      </c>
      <c r="G3" s="3">
        <f>+E3-F3</f>
        <v>476</v>
      </c>
    </row>
    <row r="4" spans="1:7" x14ac:dyDescent="0.35">
      <c r="A4" s="1" t="s">
        <v>0</v>
      </c>
      <c r="B4" s="1" t="s">
        <v>113</v>
      </c>
      <c r="C4" s="1" t="s">
        <v>2</v>
      </c>
      <c r="D4" s="1" t="s">
        <v>3</v>
      </c>
      <c r="E4" s="3">
        <v>29695</v>
      </c>
      <c r="F4" s="3">
        <v>43287</v>
      </c>
      <c r="G4" s="3">
        <f t="shared" ref="G4:G30" si="0">+E4-F4</f>
        <v>-13592</v>
      </c>
    </row>
    <row r="5" spans="1:7" x14ac:dyDescent="0.35">
      <c r="A5" s="1" t="s">
        <v>0</v>
      </c>
      <c r="B5" s="1" t="s">
        <v>113</v>
      </c>
      <c r="C5" s="1" t="s">
        <v>107</v>
      </c>
      <c r="D5" s="1" t="s">
        <v>108</v>
      </c>
      <c r="E5" s="3">
        <v>11372</v>
      </c>
      <c r="F5" s="3">
        <v>11051</v>
      </c>
      <c r="G5" s="3">
        <f t="shared" si="0"/>
        <v>321</v>
      </c>
    </row>
    <row r="6" spans="1:7" x14ac:dyDescent="0.35">
      <c r="A6" s="1" t="s">
        <v>0</v>
      </c>
      <c r="B6" s="1" t="s">
        <v>113</v>
      </c>
      <c r="C6" s="1" t="s">
        <v>4</v>
      </c>
      <c r="D6" s="1" t="s">
        <v>5</v>
      </c>
      <c r="E6" s="3">
        <v>28916</v>
      </c>
      <c r="F6" s="3">
        <v>28102</v>
      </c>
      <c r="G6" s="3">
        <f t="shared" si="0"/>
        <v>814</v>
      </c>
    </row>
    <row r="7" spans="1:7" x14ac:dyDescent="0.35">
      <c r="A7" s="1" t="s">
        <v>0</v>
      </c>
      <c r="B7" s="1" t="s">
        <v>113</v>
      </c>
      <c r="C7" s="1" t="s">
        <v>6</v>
      </c>
      <c r="D7" s="1" t="s">
        <v>7</v>
      </c>
      <c r="E7" s="3">
        <v>16205</v>
      </c>
      <c r="F7" s="3">
        <v>23471</v>
      </c>
      <c r="G7" s="3">
        <f t="shared" si="0"/>
        <v>-7266</v>
      </c>
    </row>
    <row r="8" spans="1:7" x14ac:dyDescent="0.35">
      <c r="A8" s="1" t="s">
        <v>0</v>
      </c>
      <c r="B8" s="1" t="s">
        <v>113</v>
      </c>
      <c r="C8" s="1" t="s">
        <v>8</v>
      </c>
      <c r="D8" s="1" t="s">
        <v>9</v>
      </c>
      <c r="E8" s="3">
        <v>50974</v>
      </c>
      <c r="F8" s="3">
        <v>57122</v>
      </c>
      <c r="G8" s="3">
        <f t="shared" si="0"/>
        <v>-6148</v>
      </c>
    </row>
    <row r="9" spans="1:7" x14ac:dyDescent="0.35">
      <c r="A9" s="1" t="s">
        <v>0</v>
      </c>
      <c r="B9" s="1" t="s">
        <v>113</v>
      </c>
      <c r="C9" s="1" t="s">
        <v>10</v>
      </c>
      <c r="D9" s="1" t="s">
        <v>11</v>
      </c>
      <c r="E9" s="3">
        <v>124387</v>
      </c>
      <c r="F9" s="3">
        <v>138430</v>
      </c>
      <c r="G9" s="3">
        <f t="shared" si="0"/>
        <v>-14043</v>
      </c>
    </row>
    <row r="10" spans="1:7" x14ac:dyDescent="0.35">
      <c r="A10" s="1" t="s">
        <v>0</v>
      </c>
      <c r="B10" s="1" t="s">
        <v>113</v>
      </c>
      <c r="C10" s="1" t="s">
        <v>12</v>
      </c>
      <c r="D10" s="1" t="s">
        <v>13</v>
      </c>
      <c r="E10" s="3">
        <v>9699</v>
      </c>
      <c r="F10" s="3">
        <v>12828</v>
      </c>
      <c r="G10" s="3">
        <f t="shared" si="0"/>
        <v>-3129</v>
      </c>
    </row>
    <row r="11" spans="1:7" x14ac:dyDescent="0.35">
      <c r="A11" s="1" t="s">
        <v>0</v>
      </c>
      <c r="B11" s="1" t="s">
        <v>113</v>
      </c>
      <c r="C11" s="1" t="s">
        <v>54</v>
      </c>
      <c r="D11" s="1" t="s">
        <v>55</v>
      </c>
      <c r="E11" s="3">
        <v>852484</v>
      </c>
      <c r="F11" s="3">
        <v>859961</v>
      </c>
      <c r="G11" s="3">
        <f t="shared" si="0"/>
        <v>-7477</v>
      </c>
    </row>
    <row r="12" spans="1:7" x14ac:dyDescent="0.35">
      <c r="A12" s="1" t="s">
        <v>0</v>
      </c>
      <c r="B12" s="1" t="s">
        <v>113</v>
      </c>
      <c r="C12" s="1" t="s">
        <v>56</v>
      </c>
      <c r="D12" s="1" t="s">
        <v>57</v>
      </c>
      <c r="E12" s="3">
        <v>719945</v>
      </c>
      <c r="F12" s="3">
        <v>720377</v>
      </c>
      <c r="G12" s="3">
        <f t="shared" si="0"/>
        <v>-432</v>
      </c>
    </row>
    <row r="13" spans="1:7" x14ac:dyDescent="0.35">
      <c r="A13" s="7" t="s">
        <v>147</v>
      </c>
      <c r="B13" s="7"/>
      <c r="C13" s="7"/>
      <c r="D13" s="7"/>
      <c r="E13" s="4">
        <f>SUM(E3:E12)</f>
        <v>1860562</v>
      </c>
      <c r="F13" s="4">
        <f t="shared" ref="F13" si="1">SUM(F3:F12)</f>
        <v>1911038</v>
      </c>
      <c r="G13" s="4">
        <f t="shared" si="0"/>
        <v>-50476</v>
      </c>
    </row>
    <row r="14" spans="1:7" x14ac:dyDescent="0.35">
      <c r="A14" s="1" t="s">
        <v>0</v>
      </c>
      <c r="B14" s="1" t="s">
        <v>113</v>
      </c>
      <c r="C14" s="1" t="s">
        <v>14</v>
      </c>
      <c r="D14" s="1" t="s">
        <v>15</v>
      </c>
      <c r="E14" s="3">
        <v>350000</v>
      </c>
      <c r="F14" s="3">
        <v>300000</v>
      </c>
      <c r="G14" s="3">
        <f t="shared" si="0"/>
        <v>50000</v>
      </c>
    </row>
    <row r="15" spans="1:7" x14ac:dyDescent="0.35">
      <c r="A15" s="1" t="s">
        <v>0</v>
      </c>
      <c r="B15" s="1" t="s">
        <v>113</v>
      </c>
      <c r="C15" s="1" t="s">
        <v>16</v>
      </c>
      <c r="D15" s="1" t="s">
        <v>17</v>
      </c>
      <c r="E15" s="3">
        <v>183800</v>
      </c>
      <c r="F15" s="3">
        <v>183800</v>
      </c>
      <c r="G15" s="3">
        <f t="shared" si="0"/>
        <v>0</v>
      </c>
    </row>
    <row r="16" spans="1:7" x14ac:dyDescent="0.35">
      <c r="A16" s="1" t="s">
        <v>0</v>
      </c>
      <c r="B16" s="1" t="s">
        <v>113</v>
      </c>
      <c r="C16" s="1" t="s">
        <v>18</v>
      </c>
      <c r="D16" s="1" t="s">
        <v>19</v>
      </c>
      <c r="E16" s="3">
        <v>460000</v>
      </c>
      <c r="F16" s="3">
        <v>506000</v>
      </c>
      <c r="G16" s="3">
        <f t="shared" si="0"/>
        <v>-46000</v>
      </c>
    </row>
    <row r="17" spans="1:7" x14ac:dyDescent="0.35">
      <c r="A17" s="1" t="s">
        <v>0</v>
      </c>
      <c r="B17" s="1" t="s">
        <v>113</v>
      </c>
      <c r="C17" s="1" t="s">
        <v>60</v>
      </c>
      <c r="D17" s="1" t="s">
        <v>61</v>
      </c>
      <c r="E17" s="3">
        <v>18000</v>
      </c>
      <c r="F17" s="3">
        <v>15000</v>
      </c>
      <c r="G17" s="3">
        <f t="shared" si="0"/>
        <v>3000</v>
      </c>
    </row>
    <row r="18" spans="1:7" x14ac:dyDescent="0.35">
      <c r="A18" s="1" t="s">
        <v>0</v>
      </c>
      <c r="B18" s="1" t="s">
        <v>113</v>
      </c>
      <c r="C18" s="1" t="s">
        <v>62</v>
      </c>
      <c r="D18" s="1" t="s">
        <v>63</v>
      </c>
      <c r="E18" s="3">
        <v>806500</v>
      </c>
      <c r="F18" s="3">
        <v>641500</v>
      </c>
      <c r="G18" s="3">
        <f t="shared" si="0"/>
        <v>165000</v>
      </c>
    </row>
    <row r="19" spans="1:7" x14ac:dyDescent="0.35">
      <c r="A19" s="1" t="s">
        <v>0</v>
      </c>
      <c r="B19" s="1" t="s">
        <v>113</v>
      </c>
      <c r="C19" s="1" t="s">
        <v>115</v>
      </c>
      <c r="D19" s="1" t="s">
        <v>116</v>
      </c>
      <c r="E19" s="3">
        <v>0</v>
      </c>
      <c r="F19" s="3">
        <v>12000</v>
      </c>
      <c r="G19" s="3">
        <f t="shared" si="0"/>
        <v>-12000</v>
      </c>
    </row>
    <row r="20" spans="1:7" x14ac:dyDescent="0.35">
      <c r="A20" s="1" t="s">
        <v>0</v>
      </c>
      <c r="B20" s="1" t="s">
        <v>113</v>
      </c>
      <c r="C20" s="1" t="s">
        <v>117</v>
      </c>
      <c r="D20" s="1" t="s">
        <v>118</v>
      </c>
      <c r="E20" s="3">
        <v>6000</v>
      </c>
      <c r="F20" s="3">
        <v>4500</v>
      </c>
      <c r="G20" s="3">
        <f t="shared" si="0"/>
        <v>1500</v>
      </c>
    </row>
    <row r="21" spans="1:7" x14ac:dyDescent="0.35">
      <c r="A21" s="1" t="s">
        <v>0</v>
      </c>
      <c r="B21" s="1" t="s">
        <v>113</v>
      </c>
      <c r="C21" s="1" t="s">
        <v>119</v>
      </c>
      <c r="D21" s="1" t="s">
        <v>120</v>
      </c>
      <c r="E21" s="3">
        <v>0</v>
      </c>
      <c r="F21" s="3">
        <v>5000</v>
      </c>
      <c r="G21" s="3">
        <f t="shared" si="0"/>
        <v>-5000</v>
      </c>
    </row>
    <row r="22" spans="1:7" x14ac:dyDescent="0.35">
      <c r="A22" s="1" t="s">
        <v>0</v>
      </c>
      <c r="B22" s="1" t="s">
        <v>113</v>
      </c>
      <c r="C22" s="1" t="s">
        <v>28</v>
      </c>
      <c r="D22" s="1" t="s">
        <v>29</v>
      </c>
      <c r="E22" s="3">
        <v>1830000</v>
      </c>
      <c r="F22" s="3">
        <v>1920000</v>
      </c>
      <c r="G22" s="3">
        <f t="shared" si="0"/>
        <v>-90000</v>
      </c>
    </row>
    <row r="23" spans="1:7" x14ac:dyDescent="0.35">
      <c r="A23" s="1" t="s">
        <v>0</v>
      </c>
      <c r="B23" s="1" t="s">
        <v>113</v>
      </c>
      <c r="C23" s="1" t="s">
        <v>30</v>
      </c>
      <c r="D23" s="1" t="s">
        <v>31</v>
      </c>
      <c r="E23" s="3">
        <v>5000</v>
      </c>
      <c r="F23" s="3">
        <v>12000</v>
      </c>
      <c r="G23" s="3">
        <f t="shared" si="0"/>
        <v>-7000</v>
      </c>
    </row>
    <row r="24" spans="1:7" x14ac:dyDescent="0.35">
      <c r="A24" s="1" t="s">
        <v>0</v>
      </c>
      <c r="B24" s="1" t="s">
        <v>113</v>
      </c>
      <c r="C24" s="1" t="s">
        <v>32</v>
      </c>
      <c r="D24" s="1" t="s">
        <v>33</v>
      </c>
      <c r="E24" s="3">
        <v>144100</v>
      </c>
      <c r="F24" s="3">
        <v>150100</v>
      </c>
      <c r="G24" s="3">
        <f t="shared" si="0"/>
        <v>-6000</v>
      </c>
    </row>
    <row r="25" spans="1:7" x14ac:dyDescent="0.35">
      <c r="A25" s="7" t="s">
        <v>153</v>
      </c>
      <c r="B25" s="7"/>
      <c r="C25" s="7"/>
      <c r="D25" s="7"/>
      <c r="E25" s="4">
        <f>SUM(E14:E24)</f>
        <v>3803400</v>
      </c>
      <c r="F25" s="4">
        <f>SUM(F14:F24)</f>
        <v>3749900</v>
      </c>
      <c r="G25" s="4">
        <f t="shared" si="0"/>
        <v>53500</v>
      </c>
    </row>
    <row r="26" spans="1:7" x14ac:dyDescent="0.35">
      <c r="A26" s="1" t="s">
        <v>0</v>
      </c>
      <c r="B26" s="1" t="s">
        <v>113</v>
      </c>
      <c r="C26" s="1" t="s">
        <v>104</v>
      </c>
      <c r="D26" s="1" t="s">
        <v>105</v>
      </c>
      <c r="E26" s="3">
        <v>100000</v>
      </c>
      <c r="F26" s="3">
        <v>125000</v>
      </c>
      <c r="G26" s="3">
        <f t="shared" si="0"/>
        <v>-25000</v>
      </c>
    </row>
    <row r="27" spans="1:7" x14ac:dyDescent="0.35">
      <c r="A27" s="7" t="s">
        <v>151</v>
      </c>
      <c r="B27" s="7"/>
      <c r="C27" s="7"/>
      <c r="D27" s="7"/>
      <c r="E27" s="4">
        <f>SUM(E26:E26)</f>
        <v>100000</v>
      </c>
      <c r="F27" s="4">
        <f>SUM(F26:F26)</f>
        <v>125000</v>
      </c>
      <c r="G27" s="4">
        <f t="shared" si="0"/>
        <v>-25000</v>
      </c>
    </row>
    <row r="28" spans="1:7" x14ac:dyDescent="0.35">
      <c r="A28" s="1" t="s">
        <v>0</v>
      </c>
      <c r="B28" s="1" t="s">
        <v>113</v>
      </c>
      <c r="C28" s="1" t="s">
        <v>121</v>
      </c>
      <c r="D28" s="1" t="s">
        <v>122</v>
      </c>
      <c r="E28" s="3">
        <v>0</v>
      </c>
      <c r="F28" s="3">
        <v>1000</v>
      </c>
      <c r="G28" s="3">
        <f t="shared" si="0"/>
        <v>-1000</v>
      </c>
    </row>
    <row r="29" spans="1:7" x14ac:dyDescent="0.35">
      <c r="A29" s="7" t="s">
        <v>156</v>
      </c>
      <c r="B29" s="7"/>
      <c r="C29" s="7"/>
      <c r="D29" s="7"/>
      <c r="E29" s="4">
        <f>SUM(E28)</f>
        <v>0</v>
      </c>
      <c r="F29" s="4">
        <f t="shared" ref="F29" si="2">SUM(F28)</f>
        <v>1000</v>
      </c>
      <c r="G29" s="4">
        <f t="shared" si="0"/>
        <v>-1000</v>
      </c>
    </row>
    <row r="30" spans="1:7" x14ac:dyDescent="0.35">
      <c r="A30" s="8" t="s">
        <v>161</v>
      </c>
      <c r="B30" s="8"/>
      <c r="C30" s="8"/>
      <c r="D30" s="8"/>
      <c r="E30" s="4">
        <f>E13+E25+E27+E29</f>
        <v>5763962</v>
      </c>
      <c r="F30" s="4">
        <f>F13+F25+F27+F29</f>
        <v>5786938</v>
      </c>
      <c r="G30" s="4">
        <f t="shared" si="0"/>
        <v>-22976</v>
      </c>
    </row>
  </sheetData>
  <mergeCells count="5">
    <mergeCell ref="A13:D13"/>
    <mergeCell ref="A25:D25"/>
    <mergeCell ref="A27:D27"/>
    <mergeCell ref="A29:D29"/>
    <mergeCell ref="A30:D30"/>
  </mergeCells>
  <pageMargins left="0.31496062992125984" right="0.31496062992125984" top="0.74803149606299213" bottom="0.74803149606299213" header="0.31496062992125984" footer="0.31496062992125984"/>
  <pageSetup paperSize="9" scale="98" orientation="portrait" r:id="rId1"/>
  <ignoredErrors>
    <ignoredError sqref="A28:D28 A3:D12 A14:D15 A26:D26 A16:D2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activeCell="E22" sqref="E22:G22"/>
    </sheetView>
  </sheetViews>
  <sheetFormatPr baseColWidth="10" defaultRowHeight="14.5" x14ac:dyDescent="0.35"/>
  <cols>
    <col min="1" max="1" width="7.81640625" bestFit="1" customWidth="1"/>
    <col min="2" max="2" width="8.7265625" bestFit="1" customWidth="1"/>
    <col min="3" max="3" width="9.453125" bestFit="1" customWidth="1"/>
    <col min="4" max="4" width="38.453125" bestFit="1" customWidth="1"/>
    <col min="5" max="5" width="9.81640625" bestFit="1" customWidth="1"/>
    <col min="6" max="6" width="9.26953125" bestFit="1" customWidth="1"/>
    <col min="7" max="7" width="9.7265625" bestFit="1" customWidth="1"/>
  </cols>
  <sheetData>
    <row r="2" spans="1:7" x14ac:dyDescent="0.35">
      <c r="A2" s="2" t="s">
        <v>46</v>
      </c>
      <c r="B2" s="2" t="s">
        <v>47</v>
      </c>
      <c r="C2" s="2" t="s">
        <v>48</v>
      </c>
      <c r="D2" s="2" t="s">
        <v>49</v>
      </c>
      <c r="E2" s="5">
        <v>2023</v>
      </c>
      <c r="F2" s="5">
        <v>2022</v>
      </c>
      <c r="G2" s="2" t="s">
        <v>50</v>
      </c>
    </row>
    <row r="3" spans="1:7" x14ac:dyDescent="0.35">
      <c r="A3" s="1" t="s">
        <v>0</v>
      </c>
      <c r="B3" s="1" t="s">
        <v>123</v>
      </c>
      <c r="C3" s="1" t="s">
        <v>14</v>
      </c>
      <c r="D3" s="1" t="s">
        <v>15</v>
      </c>
      <c r="E3" s="3">
        <v>50000</v>
      </c>
      <c r="F3" s="3">
        <v>5000</v>
      </c>
      <c r="G3" s="3">
        <f>+E3-F3</f>
        <v>45000</v>
      </c>
    </row>
    <row r="4" spans="1:7" x14ac:dyDescent="0.35">
      <c r="A4" s="1" t="s">
        <v>0</v>
      </c>
      <c r="B4" s="1" t="s">
        <v>123</v>
      </c>
      <c r="C4" s="1" t="s">
        <v>16</v>
      </c>
      <c r="D4" s="1" t="s">
        <v>17</v>
      </c>
      <c r="E4" s="3">
        <v>5250</v>
      </c>
      <c r="F4" s="3">
        <v>5250</v>
      </c>
      <c r="G4" s="3">
        <f t="shared" ref="G4:G20" si="0">+E4-F4</f>
        <v>0</v>
      </c>
    </row>
    <row r="5" spans="1:7" x14ac:dyDescent="0.35">
      <c r="A5" s="1" t="s">
        <v>0</v>
      </c>
      <c r="B5" s="1" t="s">
        <v>123</v>
      </c>
      <c r="C5" s="1" t="s">
        <v>124</v>
      </c>
      <c r="D5" s="1" t="s">
        <v>125</v>
      </c>
      <c r="E5" s="3">
        <v>1500</v>
      </c>
      <c r="F5" s="3">
        <v>1500</v>
      </c>
      <c r="G5" s="3">
        <f t="shared" si="0"/>
        <v>0</v>
      </c>
    </row>
    <row r="6" spans="1:7" x14ac:dyDescent="0.35">
      <c r="A6" s="1" t="s">
        <v>0</v>
      </c>
      <c r="B6" s="1" t="s">
        <v>123</v>
      </c>
      <c r="C6" s="1" t="s">
        <v>115</v>
      </c>
      <c r="D6" s="1" t="s">
        <v>116</v>
      </c>
      <c r="E6" s="3">
        <v>3500</v>
      </c>
      <c r="F6" s="3">
        <v>3000</v>
      </c>
      <c r="G6" s="3">
        <f t="shared" si="0"/>
        <v>500</v>
      </c>
    </row>
    <row r="7" spans="1:7" x14ac:dyDescent="0.35">
      <c r="A7" s="1" t="s">
        <v>0</v>
      </c>
      <c r="B7" s="1" t="s">
        <v>123</v>
      </c>
      <c r="C7" s="1" t="s">
        <v>22</v>
      </c>
      <c r="D7" s="1" t="s">
        <v>23</v>
      </c>
      <c r="E7" s="3">
        <v>2000</v>
      </c>
      <c r="F7" s="3">
        <v>4500</v>
      </c>
      <c r="G7" s="3">
        <f t="shared" si="0"/>
        <v>-2500</v>
      </c>
    </row>
    <row r="8" spans="1:7" x14ac:dyDescent="0.35">
      <c r="A8" s="1" t="s">
        <v>0</v>
      </c>
      <c r="B8" s="1" t="s">
        <v>123</v>
      </c>
      <c r="C8" s="1" t="s">
        <v>26</v>
      </c>
      <c r="D8" s="1" t="s">
        <v>27</v>
      </c>
      <c r="E8" s="3">
        <v>6000</v>
      </c>
      <c r="F8" s="3">
        <v>20000</v>
      </c>
      <c r="G8" s="3">
        <f t="shared" si="0"/>
        <v>-14000</v>
      </c>
    </row>
    <row r="9" spans="1:7" x14ac:dyDescent="0.35">
      <c r="A9" s="1" t="s">
        <v>0</v>
      </c>
      <c r="B9" s="1" t="s">
        <v>123</v>
      </c>
      <c r="C9" s="1" t="s">
        <v>28</v>
      </c>
      <c r="D9" s="1" t="s">
        <v>29</v>
      </c>
      <c r="E9" s="3">
        <v>10000</v>
      </c>
      <c r="F9" s="3">
        <v>10000</v>
      </c>
      <c r="G9" s="3">
        <f t="shared" si="0"/>
        <v>0</v>
      </c>
    </row>
    <row r="10" spans="1:7" x14ac:dyDescent="0.35">
      <c r="A10" s="1" t="s">
        <v>0</v>
      </c>
      <c r="B10" s="1" t="s">
        <v>123</v>
      </c>
      <c r="C10" s="1" t="s">
        <v>32</v>
      </c>
      <c r="D10" s="1" t="s">
        <v>33</v>
      </c>
      <c r="E10" s="3">
        <v>784430</v>
      </c>
      <c r="F10" s="3">
        <v>713430</v>
      </c>
      <c r="G10" s="3">
        <f t="shared" si="0"/>
        <v>71000</v>
      </c>
    </row>
    <row r="11" spans="1:7" x14ac:dyDescent="0.35">
      <c r="A11" s="7" t="s">
        <v>147</v>
      </c>
      <c r="B11" s="7"/>
      <c r="C11" s="7"/>
      <c r="D11" s="7"/>
      <c r="E11" s="4">
        <f>SUM(E3:E10)</f>
        <v>862680</v>
      </c>
      <c r="F11" s="4">
        <f>SUM(F3:F10)</f>
        <v>762680</v>
      </c>
      <c r="G11" s="4">
        <f t="shared" si="0"/>
        <v>100000</v>
      </c>
    </row>
    <row r="12" spans="1:7" x14ac:dyDescent="0.35">
      <c r="A12" s="1" t="s">
        <v>0</v>
      </c>
      <c r="B12" s="1" t="s">
        <v>123</v>
      </c>
      <c r="C12" s="1" t="s">
        <v>126</v>
      </c>
      <c r="D12" s="1" t="s">
        <v>127</v>
      </c>
      <c r="E12" s="3">
        <v>25000</v>
      </c>
      <c r="F12" s="3">
        <v>19000</v>
      </c>
      <c r="G12" s="3">
        <f t="shared" si="0"/>
        <v>6000</v>
      </c>
    </row>
    <row r="13" spans="1:7" x14ac:dyDescent="0.35">
      <c r="A13" s="1" t="s">
        <v>0</v>
      </c>
      <c r="B13" s="1" t="s">
        <v>123</v>
      </c>
      <c r="C13" s="1" t="s">
        <v>128</v>
      </c>
      <c r="D13" s="1" t="s">
        <v>129</v>
      </c>
      <c r="E13" s="3">
        <v>12000</v>
      </c>
      <c r="F13" s="3">
        <v>12000</v>
      </c>
      <c r="G13" s="3">
        <f t="shared" si="0"/>
        <v>0</v>
      </c>
    </row>
    <row r="14" spans="1:7" x14ac:dyDescent="0.35">
      <c r="A14" s="1" t="s">
        <v>0</v>
      </c>
      <c r="B14" s="1" t="s">
        <v>123</v>
      </c>
      <c r="C14" s="1" t="s">
        <v>130</v>
      </c>
      <c r="D14" s="1" t="s">
        <v>131</v>
      </c>
      <c r="E14" s="3">
        <v>10000</v>
      </c>
      <c r="F14" s="3">
        <v>10000</v>
      </c>
      <c r="G14" s="3">
        <f t="shared" si="0"/>
        <v>0</v>
      </c>
    </row>
    <row r="15" spans="1:7" x14ac:dyDescent="0.35">
      <c r="A15" s="1" t="s">
        <v>0</v>
      </c>
      <c r="B15" s="1" t="s">
        <v>123</v>
      </c>
      <c r="C15" s="1" t="s">
        <v>132</v>
      </c>
      <c r="D15" s="1" t="s">
        <v>133</v>
      </c>
      <c r="E15" s="3">
        <v>5000</v>
      </c>
      <c r="F15" s="3">
        <v>5000</v>
      </c>
      <c r="G15" s="3">
        <f t="shared" si="0"/>
        <v>0</v>
      </c>
    </row>
    <row r="16" spans="1:7" x14ac:dyDescent="0.35">
      <c r="A16" s="1" t="s">
        <v>0</v>
      </c>
      <c r="B16" s="1" t="s">
        <v>123</v>
      </c>
      <c r="C16" s="1" t="s">
        <v>134</v>
      </c>
      <c r="D16" s="1" t="s">
        <v>135</v>
      </c>
      <c r="E16" s="3">
        <v>64000</v>
      </c>
      <c r="F16" s="3">
        <v>60000</v>
      </c>
      <c r="G16" s="3">
        <f t="shared" si="0"/>
        <v>4000</v>
      </c>
    </row>
    <row r="17" spans="1:7" x14ac:dyDescent="0.35">
      <c r="A17" s="7" t="s">
        <v>149</v>
      </c>
      <c r="B17" s="7"/>
      <c r="C17" s="7"/>
      <c r="D17" s="7"/>
      <c r="E17" s="4">
        <f>SUM(E12:E16)</f>
        <v>116000</v>
      </c>
      <c r="F17" s="4">
        <f>SUM(F12:F16)</f>
        <v>106000</v>
      </c>
      <c r="G17" s="4">
        <f t="shared" si="0"/>
        <v>10000</v>
      </c>
    </row>
    <row r="18" spans="1:7" x14ac:dyDescent="0.35">
      <c r="A18" s="1" t="s">
        <v>0</v>
      </c>
      <c r="B18" s="1" t="s">
        <v>123</v>
      </c>
      <c r="C18" s="1" t="s">
        <v>104</v>
      </c>
      <c r="D18" s="1" t="s">
        <v>105</v>
      </c>
      <c r="E18" s="3">
        <v>0</v>
      </c>
      <c r="F18" s="3">
        <v>300000</v>
      </c>
      <c r="G18" s="3">
        <f t="shared" si="0"/>
        <v>-300000</v>
      </c>
    </row>
    <row r="19" spans="1:7" x14ac:dyDescent="0.35">
      <c r="A19" s="7" t="s">
        <v>151</v>
      </c>
      <c r="B19" s="7"/>
      <c r="C19" s="7"/>
      <c r="D19" s="7"/>
      <c r="E19" s="4">
        <f>SUM(E18:E18)</f>
        <v>0</v>
      </c>
      <c r="F19" s="4">
        <f>SUM(F18:F18)</f>
        <v>300000</v>
      </c>
      <c r="G19" s="4">
        <f t="shared" si="0"/>
        <v>-300000</v>
      </c>
    </row>
    <row r="20" spans="1:7" x14ac:dyDescent="0.35">
      <c r="A20" s="8" t="s">
        <v>157</v>
      </c>
      <c r="B20" s="8"/>
      <c r="C20" s="8"/>
      <c r="D20" s="8"/>
      <c r="E20" s="4">
        <f>E11+E17+E19</f>
        <v>978680</v>
      </c>
      <c r="F20" s="4">
        <f>F11+F17+F19</f>
        <v>1168680</v>
      </c>
      <c r="G20" s="4">
        <f t="shared" si="0"/>
        <v>-190000</v>
      </c>
    </row>
  </sheetData>
  <mergeCells count="4">
    <mergeCell ref="A11:D11"/>
    <mergeCell ref="A17:D17"/>
    <mergeCell ref="A19:D19"/>
    <mergeCell ref="A20:D20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A3:D10 A12:D16 A18:D1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workbookViewId="0">
      <selection activeCell="E37" sqref="E37:G37"/>
    </sheetView>
  </sheetViews>
  <sheetFormatPr baseColWidth="10" defaultRowHeight="14.5" x14ac:dyDescent="0.35"/>
  <cols>
    <col min="1" max="1" width="7.81640625" bestFit="1" customWidth="1"/>
    <col min="2" max="2" width="8.7265625" bestFit="1" customWidth="1"/>
    <col min="3" max="3" width="9.453125" bestFit="1" customWidth="1"/>
    <col min="4" max="4" width="38.36328125" bestFit="1" customWidth="1"/>
    <col min="5" max="5" width="9.26953125" bestFit="1" customWidth="1"/>
    <col min="6" max="6" width="10" bestFit="1" customWidth="1"/>
    <col min="7" max="7" width="10.453125" bestFit="1" customWidth="1"/>
  </cols>
  <sheetData>
    <row r="2" spans="1:7" x14ac:dyDescent="0.35">
      <c r="A2" s="2" t="s">
        <v>46</v>
      </c>
      <c r="B2" s="2" t="s">
        <v>47</v>
      </c>
      <c r="C2" s="2" t="s">
        <v>48</v>
      </c>
      <c r="D2" s="2" t="s">
        <v>49</v>
      </c>
      <c r="E2" s="5">
        <v>2023</v>
      </c>
      <c r="F2" s="5">
        <v>2022</v>
      </c>
      <c r="G2" s="2" t="s">
        <v>50</v>
      </c>
    </row>
    <row r="3" spans="1:7" x14ac:dyDescent="0.35">
      <c r="A3" s="1" t="s">
        <v>0</v>
      </c>
      <c r="B3" s="1" t="s">
        <v>136</v>
      </c>
      <c r="C3" s="1" t="s">
        <v>2</v>
      </c>
      <c r="D3" s="1" t="s">
        <v>3</v>
      </c>
      <c r="E3" s="3">
        <v>133627</v>
      </c>
      <c r="F3" s="3">
        <v>115433</v>
      </c>
      <c r="G3" s="3">
        <f>+E3-F3</f>
        <v>18194</v>
      </c>
    </row>
    <row r="4" spans="1:7" x14ac:dyDescent="0.35">
      <c r="A4" s="1" t="s">
        <v>0</v>
      </c>
      <c r="B4" s="1" t="s">
        <v>136</v>
      </c>
      <c r="C4" s="1" t="s">
        <v>107</v>
      </c>
      <c r="D4" s="1" t="s">
        <v>108</v>
      </c>
      <c r="E4" s="3">
        <v>204690</v>
      </c>
      <c r="F4" s="3">
        <v>198922</v>
      </c>
      <c r="G4" s="3">
        <f t="shared" ref="G4:G35" si="0">+E4-F4</f>
        <v>5768</v>
      </c>
    </row>
    <row r="5" spans="1:7" x14ac:dyDescent="0.35">
      <c r="A5" s="1" t="s">
        <v>0</v>
      </c>
      <c r="B5" s="1" t="s">
        <v>136</v>
      </c>
      <c r="C5" s="1" t="s">
        <v>4</v>
      </c>
      <c r="D5" s="1" t="s">
        <v>5</v>
      </c>
      <c r="E5" s="3">
        <v>9639</v>
      </c>
      <c r="F5" s="3">
        <v>9367</v>
      </c>
      <c r="G5" s="3">
        <f t="shared" si="0"/>
        <v>272</v>
      </c>
    </row>
    <row r="6" spans="1:7" x14ac:dyDescent="0.35">
      <c r="A6" s="1" t="s">
        <v>0</v>
      </c>
      <c r="B6" s="1" t="s">
        <v>136</v>
      </c>
      <c r="C6" s="1" t="s">
        <v>6</v>
      </c>
      <c r="D6" s="1" t="s">
        <v>7</v>
      </c>
      <c r="E6" s="3">
        <v>58710</v>
      </c>
      <c r="F6" s="3">
        <v>61042</v>
      </c>
      <c r="G6" s="3">
        <f t="shared" si="0"/>
        <v>-2332</v>
      </c>
    </row>
    <row r="7" spans="1:7" x14ac:dyDescent="0.35">
      <c r="A7" s="1" t="s">
        <v>0</v>
      </c>
      <c r="B7" s="1" t="s">
        <v>136</v>
      </c>
      <c r="C7" s="1" t="s">
        <v>8</v>
      </c>
      <c r="D7" s="1" t="s">
        <v>9</v>
      </c>
      <c r="E7" s="3">
        <v>193054</v>
      </c>
      <c r="F7" s="3">
        <v>180733</v>
      </c>
      <c r="G7" s="3">
        <f t="shared" si="0"/>
        <v>12321</v>
      </c>
    </row>
    <row r="8" spans="1:7" x14ac:dyDescent="0.35">
      <c r="A8" s="1" t="s">
        <v>0</v>
      </c>
      <c r="B8" s="1" t="s">
        <v>136</v>
      </c>
      <c r="C8" s="1" t="s">
        <v>10</v>
      </c>
      <c r="D8" s="1" t="s">
        <v>11</v>
      </c>
      <c r="E8" s="3">
        <v>459771</v>
      </c>
      <c r="F8" s="3">
        <v>428776</v>
      </c>
      <c r="G8" s="3">
        <f t="shared" si="0"/>
        <v>30995</v>
      </c>
    </row>
    <row r="9" spans="1:7" x14ac:dyDescent="0.35">
      <c r="A9" s="1" t="s">
        <v>0</v>
      </c>
      <c r="B9" s="1" t="s">
        <v>136</v>
      </c>
      <c r="C9" s="1" t="s">
        <v>12</v>
      </c>
      <c r="D9" s="1" t="s">
        <v>13</v>
      </c>
      <c r="E9" s="3">
        <v>26446</v>
      </c>
      <c r="F9" s="3">
        <v>26734</v>
      </c>
      <c r="G9" s="3">
        <f t="shared" si="0"/>
        <v>-288</v>
      </c>
    </row>
    <row r="10" spans="1:7" x14ac:dyDescent="0.35">
      <c r="A10" s="1" t="s">
        <v>0</v>
      </c>
      <c r="B10" s="1" t="s">
        <v>136</v>
      </c>
      <c r="C10" s="1" t="s">
        <v>54</v>
      </c>
      <c r="D10" s="1" t="s">
        <v>55</v>
      </c>
      <c r="E10" s="3">
        <v>131566</v>
      </c>
      <c r="F10" s="3">
        <v>145973</v>
      </c>
      <c r="G10" s="3">
        <f t="shared" si="0"/>
        <v>-14407</v>
      </c>
    </row>
    <row r="11" spans="1:7" x14ac:dyDescent="0.35">
      <c r="A11" s="1" t="s">
        <v>0</v>
      </c>
      <c r="B11" s="1" t="s">
        <v>136</v>
      </c>
      <c r="C11" s="1" t="s">
        <v>56</v>
      </c>
      <c r="D11" s="1" t="s">
        <v>57</v>
      </c>
      <c r="E11" s="3">
        <v>129067</v>
      </c>
      <c r="F11" s="3">
        <v>142290</v>
      </c>
      <c r="G11" s="3">
        <f t="shared" si="0"/>
        <v>-13223</v>
      </c>
    </row>
    <row r="12" spans="1:7" x14ac:dyDescent="0.35">
      <c r="A12" s="1" t="s">
        <v>0</v>
      </c>
      <c r="B12" s="1" t="s">
        <v>136</v>
      </c>
      <c r="C12" s="1" t="s">
        <v>58</v>
      </c>
      <c r="D12" s="1" t="s">
        <v>59</v>
      </c>
      <c r="E12" s="3">
        <v>22790</v>
      </c>
      <c r="F12" s="3">
        <v>65500</v>
      </c>
      <c r="G12" s="3">
        <f t="shared" si="0"/>
        <v>-42710</v>
      </c>
    </row>
    <row r="13" spans="1:7" x14ac:dyDescent="0.35">
      <c r="A13" s="1" t="s">
        <v>0</v>
      </c>
      <c r="B13" s="1" t="s">
        <v>136</v>
      </c>
      <c r="C13" s="1" t="s">
        <v>137</v>
      </c>
      <c r="D13" s="1" t="s">
        <v>138</v>
      </c>
      <c r="E13" s="3">
        <v>2570</v>
      </c>
      <c r="F13" s="3">
        <v>2570</v>
      </c>
      <c r="G13" s="3">
        <f t="shared" si="0"/>
        <v>0</v>
      </c>
    </row>
    <row r="14" spans="1:7" x14ac:dyDescent="0.35">
      <c r="A14" s="7" t="s">
        <v>147</v>
      </c>
      <c r="B14" s="7"/>
      <c r="C14" s="7"/>
      <c r="D14" s="7"/>
      <c r="E14" s="4">
        <f>SUM(E3:E13)</f>
        <v>1371930</v>
      </c>
      <c r="F14" s="4">
        <f t="shared" ref="F14" si="1">SUM(F3:F13)</f>
        <v>1377340</v>
      </c>
      <c r="G14" s="4">
        <f t="shared" si="0"/>
        <v>-5410</v>
      </c>
    </row>
    <row r="15" spans="1:7" x14ac:dyDescent="0.35">
      <c r="A15" s="1" t="s">
        <v>0</v>
      </c>
      <c r="B15" s="1" t="s">
        <v>136</v>
      </c>
      <c r="C15" s="1" t="s">
        <v>14</v>
      </c>
      <c r="D15" s="1" t="s">
        <v>15</v>
      </c>
      <c r="E15" s="3">
        <v>20000</v>
      </c>
      <c r="F15" s="3">
        <v>13500</v>
      </c>
      <c r="G15" s="3">
        <f t="shared" si="0"/>
        <v>6500</v>
      </c>
    </row>
    <row r="16" spans="1:7" x14ac:dyDescent="0.35">
      <c r="A16" s="1" t="s">
        <v>0</v>
      </c>
      <c r="B16" s="1" t="s">
        <v>136</v>
      </c>
      <c r="C16" s="1" t="s">
        <v>16</v>
      </c>
      <c r="D16" s="1" t="s">
        <v>17</v>
      </c>
      <c r="E16" s="3">
        <v>15500</v>
      </c>
      <c r="F16" s="3">
        <v>26150</v>
      </c>
      <c r="G16" s="3">
        <f t="shared" si="0"/>
        <v>-10650</v>
      </c>
    </row>
    <row r="17" spans="1:7" x14ac:dyDescent="0.35">
      <c r="A17" s="1" t="s">
        <v>0</v>
      </c>
      <c r="B17" s="1" t="s">
        <v>136</v>
      </c>
      <c r="C17" s="1" t="s">
        <v>114</v>
      </c>
      <c r="D17" s="1" t="s">
        <v>44</v>
      </c>
      <c r="E17" s="3">
        <v>2000</v>
      </c>
      <c r="F17" s="3">
        <v>2000</v>
      </c>
      <c r="G17" s="3">
        <f t="shared" si="0"/>
        <v>0</v>
      </c>
    </row>
    <row r="18" spans="1:7" x14ac:dyDescent="0.35">
      <c r="A18" s="1" t="s">
        <v>0</v>
      </c>
      <c r="B18" s="1" t="s">
        <v>136</v>
      </c>
      <c r="C18" s="1" t="s">
        <v>139</v>
      </c>
      <c r="D18" s="1" t="s">
        <v>140</v>
      </c>
      <c r="E18" s="3">
        <v>70000</v>
      </c>
      <c r="F18" s="3">
        <v>52000</v>
      </c>
      <c r="G18" s="3">
        <f t="shared" si="0"/>
        <v>18000</v>
      </c>
    </row>
    <row r="19" spans="1:7" x14ac:dyDescent="0.35">
      <c r="A19" s="1" t="s">
        <v>0</v>
      </c>
      <c r="B19" s="1" t="s">
        <v>136</v>
      </c>
      <c r="C19" s="1" t="s">
        <v>18</v>
      </c>
      <c r="D19" s="1" t="s">
        <v>19</v>
      </c>
      <c r="E19" s="3">
        <v>25000</v>
      </c>
      <c r="F19" s="3">
        <v>6000</v>
      </c>
      <c r="G19" s="3">
        <f t="shared" si="0"/>
        <v>19000</v>
      </c>
    </row>
    <row r="20" spans="1:7" x14ac:dyDescent="0.35">
      <c r="A20" s="1" t="s">
        <v>0</v>
      </c>
      <c r="B20" s="1" t="s">
        <v>136</v>
      </c>
      <c r="C20" s="1" t="s">
        <v>62</v>
      </c>
      <c r="D20" s="1" t="s">
        <v>63</v>
      </c>
      <c r="E20" s="3">
        <v>13000</v>
      </c>
      <c r="F20" s="3">
        <v>10000</v>
      </c>
      <c r="G20" s="3">
        <f t="shared" si="0"/>
        <v>3000</v>
      </c>
    </row>
    <row r="21" spans="1:7" x14ac:dyDescent="0.35">
      <c r="A21" s="1" t="s">
        <v>0</v>
      </c>
      <c r="B21" s="1" t="s">
        <v>136</v>
      </c>
      <c r="C21" s="1" t="s">
        <v>20</v>
      </c>
      <c r="D21" s="1" t="s">
        <v>21</v>
      </c>
      <c r="E21" s="3">
        <v>23000</v>
      </c>
      <c r="F21" s="3">
        <v>18000</v>
      </c>
      <c r="G21" s="3">
        <f t="shared" si="0"/>
        <v>5000</v>
      </c>
    </row>
    <row r="22" spans="1:7" x14ac:dyDescent="0.35">
      <c r="A22" s="1" t="s">
        <v>0</v>
      </c>
      <c r="B22" s="1" t="s">
        <v>136</v>
      </c>
      <c r="C22" s="1" t="s">
        <v>141</v>
      </c>
      <c r="D22" s="1" t="s">
        <v>142</v>
      </c>
      <c r="E22" s="3">
        <v>3000</v>
      </c>
      <c r="F22" s="3">
        <v>3000</v>
      </c>
      <c r="G22" s="3">
        <f t="shared" si="0"/>
        <v>0</v>
      </c>
    </row>
    <row r="23" spans="1:7" x14ac:dyDescent="0.35">
      <c r="A23" s="1" t="s">
        <v>0</v>
      </c>
      <c r="B23" s="1" t="s">
        <v>136</v>
      </c>
      <c r="C23" s="1" t="s">
        <v>22</v>
      </c>
      <c r="D23" s="1" t="s">
        <v>23</v>
      </c>
      <c r="E23" s="3">
        <v>1000</v>
      </c>
      <c r="F23" s="3">
        <v>1000</v>
      </c>
      <c r="G23" s="3">
        <f t="shared" si="0"/>
        <v>0</v>
      </c>
    </row>
    <row r="24" spans="1:7" x14ac:dyDescent="0.35">
      <c r="A24" s="1" t="s">
        <v>0</v>
      </c>
      <c r="B24" s="1" t="s">
        <v>136</v>
      </c>
      <c r="C24" s="1" t="s">
        <v>26</v>
      </c>
      <c r="D24" s="1" t="s">
        <v>27</v>
      </c>
      <c r="E24" s="3">
        <v>8000</v>
      </c>
      <c r="F24" s="3">
        <v>6000</v>
      </c>
      <c r="G24" s="3">
        <f t="shared" si="0"/>
        <v>2000</v>
      </c>
    </row>
    <row r="25" spans="1:7" x14ac:dyDescent="0.35">
      <c r="A25" s="1" t="s">
        <v>0</v>
      </c>
      <c r="B25" s="1" t="s">
        <v>136</v>
      </c>
      <c r="C25" s="1" t="s">
        <v>28</v>
      </c>
      <c r="D25" s="1" t="s">
        <v>29</v>
      </c>
      <c r="E25" s="3">
        <v>60000</v>
      </c>
      <c r="F25" s="3">
        <v>17000</v>
      </c>
      <c r="G25" s="3">
        <f t="shared" si="0"/>
        <v>43000</v>
      </c>
    </row>
    <row r="26" spans="1:7" x14ac:dyDescent="0.35">
      <c r="A26" s="1" t="s">
        <v>0</v>
      </c>
      <c r="B26" s="1" t="s">
        <v>136</v>
      </c>
      <c r="C26" s="1" t="s">
        <v>30</v>
      </c>
      <c r="D26" s="1" t="s">
        <v>31</v>
      </c>
      <c r="E26" s="3">
        <v>0</v>
      </c>
      <c r="F26" s="3">
        <v>18000</v>
      </c>
      <c r="G26" s="3">
        <f t="shared" si="0"/>
        <v>-18000</v>
      </c>
    </row>
    <row r="27" spans="1:7" x14ac:dyDescent="0.35">
      <c r="A27" s="1" t="s">
        <v>0</v>
      </c>
      <c r="B27" s="1" t="s">
        <v>136</v>
      </c>
      <c r="C27" s="1" t="s">
        <v>32</v>
      </c>
      <c r="D27" s="1" t="s">
        <v>33</v>
      </c>
      <c r="E27" s="3">
        <v>348650</v>
      </c>
      <c r="F27" s="3">
        <v>330650</v>
      </c>
      <c r="G27" s="3">
        <f t="shared" si="0"/>
        <v>18000</v>
      </c>
    </row>
    <row r="28" spans="1:7" x14ac:dyDescent="0.35">
      <c r="A28" s="7" t="s">
        <v>153</v>
      </c>
      <c r="B28" s="7"/>
      <c r="C28" s="7"/>
      <c r="D28" s="7"/>
      <c r="E28" s="4">
        <f>SUM(E15:E27)</f>
        <v>589150</v>
      </c>
      <c r="F28" s="4">
        <f t="shared" ref="F28" si="2">SUM(F15:F27)</f>
        <v>503300</v>
      </c>
      <c r="G28" s="4">
        <f t="shared" si="0"/>
        <v>85850</v>
      </c>
    </row>
    <row r="29" spans="1:7" x14ac:dyDescent="0.35">
      <c r="A29" s="1" t="s">
        <v>0</v>
      </c>
      <c r="B29" s="1" t="s">
        <v>136</v>
      </c>
      <c r="C29" s="1" t="s">
        <v>143</v>
      </c>
      <c r="D29" s="1" t="s">
        <v>144</v>
      </c>
      <c r="E29" s="3">
        <v>3000</v>
      </c>
      <c r="F29" s="3">
        <v>3000</v>
      </c>
      <c r="G29" s="3">
        <f t="shared" si="0"/>
        <v>0</v>
      </c>
    </row>
    <row r="30" spans="1:7" x14ac:dyDescent="0.35">
      <c r="A30" s="7" t="s">
        <v>149</v>
      </c>
      <c r="B30" s="7"/>
      <c r="C30" s="7"/>
      <c r="D30" s="7"/>
      <c r="E30" s="4">
        <f>SUM(E29)</f>
        <v>3000</v>
      </c>
      <c r="F30" s="4">
        <f t="shared" ref="F30" si="3">SUM(F29)</f>
        <v>3000</v>
      </c>
      <c r="G30" s="4">
        <f t="shared" si="0"/>
        <v>0</v>
      </c>
    </row>
    <row r="31" spans="1:7" x14ac:dyDescent="0.35">
      <c r="A31" s="1" t="s">
        <v>0</v>
      </c>
      <c r="B31" s="1" t="s">
        <v>136</v>
      </c>
      <c r="C31" s="1" t="s">
        <v>112</v>
      </c>
      <c r="D31" s="1" t="s">
        <v>105</v>
      </c>
      <c r="E31" s="3">
        <v>0</v>
      </c>
      <c r="F31" s="3">
        <v>465500</v>
      </c>
      <c r="G31" s="3">
        <f t="shared" si="0"/>
        <v>-465500</v>
      </c>
    </row>
    <row r="32" spans="1:7" x14ac:dyDescent="0.35">
      <c r="A32" s="1" t="s">
        <v>0</v>
      </c>
      <c r="B32" s="1" t="s">
        <v>136</v>
      </c>
      <c r="C32" s="1" t="s">
        <v>43</v>
      </c>
      <c r="D32" s="1" t="s">
        <v>44</v>
      </c>
      <c r="E32" s="3">
        <v>0</v>
      </c>
      <c r="F32" s="3">
        <v>340000</v>
      </c>
      <c r="G32" s="3">
        <f t="shared" si="0"/>
        <v>-340000</v>
      </c>
    </row>
    <row r="33" spans="1:7" x14ac:dyDescent="0.35">
      <c r="A33" s="1" t="s">
        <v>0</v>
      </c>
      <c r="B33" s="1" t="s">
        <v>136</v>
      </c>
      <c r="C33" s="1" t="s">
        <v>145</v>
      </c>
      <c r="D33" s="1" t="s">
        <v>146</v>
      </c>
      <c r="E33" s="3">
        <v>112500</v>
      </c>
      <c r="F33" s="3">
        <v>112500</v>
      </c>
      <c r="G33" s="3">
        <f t="shared" si="0"/>
        <v>0</v>
      </c>
    </row>
    <row r="34" spans="1:7" x14ac:dyDescent="0.35">
      <c r="A34" s="7" t="s">
        <v>151</v>
      </c>
      <c r="B34" s="7"/>
      <c r="C34" s="7"/>
      <c r="D34" s="7"/>
      <c r="E34" s="4">
        <f>SUM(E31:E33)</f>
        <v>112500</v>
      </c>
      <c r="F34" s="4">
        <f>SUM(F31:F33)</f>
        <v>918000</v>
      </c>
      <c r="G34" s="4">
        <f t="shared" si="0"/>
        <v>-805500</v>
      </c>
    </row>
    <row r="35" spans="1:7" x14ac:dyDescent="0.35">
      <c r="A35" s="8" t="s">
        <v>158</v>
      </c>
      <c r="B35" s="8"/>
      <c r="C35" s="8"/>
      <c r="D35" s="8"/>
      <c r="E35" s="4">
        <f>E14+E28+E30+E34</f>
        <v>2076580</v>
      </c>
      <c r="F35" s="4">
        <f>F14+F28+F30+F34</f>
        <v>2801640</v>
      </c>
      <c r="G35" s="4">
        <f t="shared" si="0"/>
        <v>-725060</v>
      </c>
    </row>
  </sheetData>
  <mergeCells count="5">
    <mergeCell ref="A14:D14"/>
    <mergeCell ref="A28:D28"/>
    <mergeCell ref="A30:D30"/>
    <mergeCell ref="A34:D34"/>
    <mergeCell ref="A35:D35"/>
  </mergeCells>
  <pageMargins left="0.31496062992125984" right="0.31496062992125984" top="0.74803149606299213" bottom="0.74803149606299213" header="0.31496062992125984" footer="0.31496062992125984"/>
  <pageSetup paperSize="9" scale="98" orientation="portrait" r:id="rId1"/>
  <ignoredErrors>
    <ignoredError sqref="A31:D32 A3:D13 A15:D27 A29:D29 A33:D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2314</vt:lpstr>
      <vt:lpstr>2315</vt:lpstr>
      <vt:lpstr>3202</vt:lpstr>
      <vt:lpstr>3231</vt:lpstr>
      <vt:lpstr>3232</vt:lpstr>
      <vt:lpstr>3261</vt:lpstr>
      <vt:lpstr>3321</vt:lpstr>
    </vt:vector>
  </TitlesOfParts>
  <Company>Ayuntamiento de Valladolid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Gay Gonzalez</dc:creator>
  <cp:lastModifiedBy>sgay</cp:lastModifiedBy>
  <cp:lastPrinted>2021-11-09T07:32:35Z</cp:lastPrinted>
  <dcterms:created xsi:type="dcterms:W3CDTF">2021-11-08T20:03:20Z</dcterms:created>
  <dcterms:modified xsi:type="dcterms:W3CDTF">2022-11-16T12:50:26Z</dcterms:modified>
</cp:coreProperties>
</file>