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200" windowHeight="6760"/>
  </bookViews>
  <sheets>
    <sheet name="3301" sheetId="1" r:id="rId1"/>
    <sheet name="3341" sheetId="2" r:id="rId2"/>
    <sheet name="43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7" i="3"/>
  <c r="G9" i="3"/>
  <c r="G11" i="3"/>
  <c r="G46" i="2"/>
  <c r="G47" i="2"/>
  <c r="G24" i="2"/>
  <c r="G25" i="2"/>
  <c r="G26" i="2"/>
  <c r="G27" i="2"/>
  <c r="G28" i="2"/>
  <c r="G29" i="2"/>
  <c r="G31" i="2"/>
  <c r="G33" i="2"/>
  <c r="G35" i="2"/>
  <c r="G37" i="2"/>
  <c r="G39" i="2"/>
  <c r="G41" i="2"/>
  <c r="G43" i="2"/>
  <c r="G13" i="2"/>
  <c r="G15" i="2"/>
  <c r="G17" i="2"/>
  <c r="G19" i="2"/>
  <c r="G21" i="2"/>
  <c r="G5" i="2"/>
  <c r="G7" i="2"/>
  <c r="G9" i="2"/>
  <c r="G9" i="1" l="1"/>
  <c r="G7" i="1"/>
  <c r="G5" i="1"/>
  <c r="G18" i="1"/>
  <c r="G16" i="1"/>
  <c r="G14" i="1"/>
  <c r="G12" i="1"/>
  <c r="G3" i="2"/>
  <c r="G11" i="2"/>
  <c r="G45" i="2"/>
  <c r="G10" i="3"/>
  <c r="G8" i="3"/>
  <c r="G6" i="3"/>
  <c r="G4" i="3"/>
  <c r="G11" i="1"/>
  <c r="G3" i="3"/>
  <c r="G23" i="2"/>
  <c r="G49" i="2"/>
  <c r="G13" i="3"/>
  <c r="E10" i="1"/>
  <c r="G3" i="1"/>
  <c r="G15" i="3"/>
  <c r="G8" i="1"/>
  <c r="G6" i="1"/>
  <c r="G4" i="1"/>
  <c r="G19" i="1"/>
  <c r="G17" i="1"/>
  <c r="G15" i="1"/>
  <c r="G13" i="1"/>
  <c r="G50" i="2"/>
  <c r="G8" i="2"/>
  <c r="G6" i="2"/>
  <c r="G4" i="2"/>
  <c r="G20" i="2"/>
  <c r="G18" i="2"/>
  <c r="G16" i="2"/>
  <c r="G14" i="2"/>
  <c r="G12" i="2"/>
  <c r="G42" i="2"/>
  <c r="G40" i="2"/>
  <c r="G38" i="2"/>
  <c r="G36" i="2"/>
  <c r="G34" i="2"/>
  <c r="G32" i="2"/>
  <c r="G30" i="2"/>
  <c r="F48" i="2"/>
  <c r="E48" i="2"/>
  <c r="G48" i="2" s="1"/>
  <c r="E51" i="2" l="1"/>
  <c r="F22" i="2"/>
  <c r="F51" i="2"/>
  <c r="F10" i="2"/>
  <c r="F44" i="2"/>
  <c r="F16" i="3"/>
  <c r="E16" i="3"/>
  <c r="F14" i="3"/>
  <c r="E14" i="3"/>
  <c r="G14" i="3" s="1"/>
  <c r="F12" i="3"/>
  <c r="E12" i="3"/>
  <c r="E44" i="2"/>
  <c r="E22" i="2"/>
  <c r="E10" i="2"/>
  <c r="G10" i="2" s="1"/>
  <c r="F20" i="1"/>
  <c r="E20" i="1"/>
  <c r="F10" i="1"/>
  <c r="G10" i="1" s="1"/>
  <c r="G51" i="2" l="1"/>
  <c r="G20" i="1"/>
  <c r="G22" i="2"/>
  <c r="G44" i="2"/>
  <c r="G12" i="3"/>
  <c r="G16" i="3"/>
  <c r="F21" i="1"/>
  <c r="E52" i="2"/>
  <c r="E21" i="1"/>
  <c r="F52" i="2"/>
  <c r="F17" i="3"/>
  <c r="E17" i="3"/>
  <c r="G21" i="1" l="1"/>
  <c r="G17" i="3"/>
  <c r="G52" i="2"/>
</calcChain>
</file>

<file path=xl/sharedStrings.xml><?xml version="1.0" encoding="utf-8"?>
<sst xmlns="http://schemas.openxmlformats.org/spreadsheetml/2006/main" count="312" uniqueCount="125">
  <si>
    <t>09</t>
  </si>
  <si>
    <t>3301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</si>
  <si>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</si>
  <si>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</si>
  <si>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</si>
  <si>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</si>
  <si>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</si>
  <si>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</si>
  <si>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</si>
  <si>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</si>
  <si>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</si>
  <si>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</si>
  <si>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</si>
  <si>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</si>
  <si>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</si>
  <si>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</si>
  <si>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</si>
  <si>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</si>
  <si>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223</t>
  </si>
  <si>
    <t>Transportes.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</si>
  <si>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</si>
  <si>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</si>
  <si>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</si>
  <si>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</si>
  <si>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</si>
  <si>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</si>
  <si>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23010</t>
  </si>
  <si>
    <t>Del personal directivo.</t>
  </si>
  <si>
    <t>23020</t>
  </si>
  <si>
    <t>Dietas del personal no directivo</t>
  </si>
  <si>
    <t>23110</t>
  </si>
  <si>
    <t>23120</t>
  </si>
  <si>
    <t>Locomoción del personal no directivo.</t>
  </si>
  <si>
    <t>Orgánica</t>
  </si>
  <si>
    <t>Programa</t>
  </si>
  <si>
    <t>Económica</t>
  </si>
  <si>
    <t>Descripción</t>
  </si>
  <si>
    <t>DIFERENCIA</t>
  </si>
  <si>
    <t>3341</t>
  </si>
  <si>
    <t>131</t>
  </si>
  <si>
    <t>Laboral temporal.</t>
  </si>
  <si>
    <t>200</t>
  </si>
  <si>
    <t>Arrendamientos de terrenos y bienes naturales.</t>
  </si>
  <si>
    <t>212</t>
  </si>
  <si>
    <t>Reparación de edificios y otras construcciones.</t>
  </si>
  <si>
    <t>215</t>
  </si>
  <si>
    <t>Mobiliario.</t>
  </si>
  <si>
    <t>22100</t>
  </si>
  <si>
    <t>Energía eléctrica.</t>
  </si>
  <si>
    <t>22200</t>
  </si>
  <si>
    <t>Servicios de Telecomunicaciones.</t>
  </si>
  <si>
    <t>22602</t>
  </si>
  <si>
    <t>Publicidad y propaganda.</t>
  </si>
  <si>
    <t>22609</t>
  </si>
  <si>
    <t>Actividades culturales y deportivas</t>
  </si>
  <si>
    <t>22700</t>
  </si>
  <si>
    <t>Limpieza y aseo.</t>
  </si>
  <si>
    <t>22701</t>
  </si>
  <si>
    <t>Seguridad.</t>
  </si>
  <si>
    <t>411</t>
  </si>
  <si>
    <t>Transf. corriente a la F.M. Cultura</t>
  </si>
  <si>
    <t>Otras subvenciones a Empresas privadas.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</si>
  <si>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</si>
  <si>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</si>
  <si>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</si>
  <si>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</si>
  <si>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</si>
  <si>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</si>
  <si>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</si>
  <si>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</si>
  <si>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</si>
  <si>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</si>
  <si>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</si>
  <si>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Otras transf. a Familias e Instituciones sin fines de lucro.</t>
  </si>
  <si>
    <t>48922</t>
  </si>
  <si>
    <t xml:space="preserve">Transf. Asociación Pajarillos Educa 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</si>
  <si>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</si>
  <si>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</si>
  <si>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</si>
  <si>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</si>
  <si>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</si>
  <si>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</si>
  <si>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</si>
  <si>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</si>
  <si>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</si>
  <si>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</si>
  <si>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</si>
  <si>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</si>
  <si>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</si>
  <si>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Transf. Fundación Triángulo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</si>
  <si>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</si>
  <si>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</si>
  <si>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</si>
  <si>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</si>
  <si>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</si>
  <si>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</si>
  <si>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</si>
  <si>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</si>
  <si>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48999</t>
  </si>
  <si>
    <t>619</t>
  </si>
  <si>
    <t>Otras inver de reposic en infraest y bienes dest al uso gral</t>
  </si>
  <si>
    <t>625</t>
  </si>
  <si>
    <t>632</t>
  </si>
  <si>
    <t>Edificios y otras construcciones.</t>
  </si>
  <si>
    <t>711</t>
  </si>
  <si>
    <t>Aportación capital a F.M. Cultura</t>
  </si>
  <si>
    <t>789</t>
  </si>
  <si>
    <t>Tran. capital a familias e instituciones sin fines de lucro.</t>
  </si>
  <si>
    <t>4321</t>
  </si>
  <si>
    <t>44902</t>
  </si>
  <si>
    <t>Aportación corriente a la sociedad mixta de Turismo</t>
  </si>
  <si>
    <t>CAPITULO I. GASTOS DE PERSONAL</t>
  </si>
  <si>
    <t>CAPITULO II. GASTOS EN BIENES CORRIENTES Y SERVICIOS</t>
  </si>
  <si>
    <t>TOTAL PROGRAMA DIRECCION DEL AREA DE CULTURA</t>
  </si>
  <si>
    <t>CAPITULO IV. TRANSFERENCIAS CORRIENTES</t>
  </si>
  <si>
    <t>CAPITULO VI. INVERSIONES REALES</t>
  </si>
  <si>
    <t>CAPITULO VII. TRANSFERENCIAS DE CAPITAL</t>
  </si>
  <si>
    <t>TOTAL PROGRAMA COORDINACIÓN DE POLITICAS CULTURALES</t>
  </si>
  <si>
    <t>CAPITULO II. GASTOS CORRIENTES EN BIENES Y SERVICIOS</t>
  </si>
  <si>
    <t>CAPITULO IV. TRANSFERENCIAS DE CAPITAL</t>
  </si>
  <si>
    <t>TOTAL PROGRAMA TURISMO</t>
  </si>
  <si>
    <t>466</t>
  </si>
  <si>
    <t>A otras Entidades que agrupen municipios.</t>
  </si>
  <si>
    <t>641</t>
  </si>
  <si>
    <t>Gastos en aplicaciones informáticas.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</si>
</sst>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A21" sqref="A21:D21"/>
    </sheetView>
  </sheetViews>
  <sheetFormatPr baseColWidth="10" defaultRowHeight="14.5" x14ac:dyDescent="0.35"/>
  <cols>
    <col min="1" max="1" width="7.08984375" bestFit="1" customWidth="1"/>
    <col min="2" max="2" width="7.7265625" bestFit="1" customWidth="1"/>
    <col min="3" max="3" width="8.7265625" bestFit="1" customWidth="1"/>
    <col min="4" max="4" width="38.26953125" bestFit="1" customWidth="1"/>
    <col min="5" max="6" width="8.08984375" bestFit="1" customWidth="1"/>
    <col min="7" max="7" width="9.81640625" bestFit="1" customWidth="1"/>
  </cols>
  <sheetData>
    <row r="2" spans="1:7" x14ac:dyDescent="0.35">
      <c r="A2" s="2" t="s">
        <v>33</v>
      </c>
      <c r="B2" s="2" t="s">
        <v>34</v>
      </c>
      <c r="C2" s="2" t="s">
        <v>35</v>
      </c>
      <c r="D2" s="2" t="s">
        <v>36</v>
      </c>
      <c r="E2" s="5">
        <v>2023</v>
      </c>
      <c r="F2" s="5">
        <v>2022</v>
      </c>
      <c r="G2" s="2" t="s">
        <v>37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3">
        <v>50654</v>
      </c>
      <c r="F3" s="3">
        <v>49227</v>
      </c>
      <c r="G3" s="3">
        <f>+E3-F3</f>
        <v>1427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3">
        <v>14847</v>
      </c>
      <c r="F4" s="3">
        <v>14429</v>
      </c>
      <c r="G4" s="3">
        <f t="shared" ref="G4:G21" si="0">+E4-F4</f>
        <v>418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3">
        <v>34115</v>
      </c>
      <c r="F5" s="3">
        <v>33154</v>
      </c>
      <c r="G5" s="3">
        <f t="shared" si="0"/>
        <v>961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3">
        <v>32687</v>
      </c>
      <c r="F6" s="3">
        <v>30731</v>
      </c>
      <c r="G6" s="3">
        <f t="shared" si="0"/>
        <v>1956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3">
        <v>74905</v>
      </c>
      <c r="F7" s="3">
        <v>72795</v>
      </c>
      <c r="G7" s="3">
        <f t="shared" si="0"/>
        <v>2110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3">
        <v>182043</v>
      </c>
      <c r="F8" s="3">
        <v>177001</v>
      </c>
      <c r="G8" s="3">
        <f t="shared" si="0"/>
        <v>5042</v>
      </c>
    </row>
    <row r="9" spans="1:7" x14ac:dyDescent="0.35">
      <c r="A9" s="1" t="s">
        <v>0</v>
      </c>
      <c r="B9" s="1" t="s">
        <v>1</v>
      </c>
      <c r="C9" s="1" t="s">
        <v>14</v>
      </c>
      <c r="D9" s="1" t="s">
        <v>15</v>
      </c>
      <c r="E9" s="3">
        <v>15960</v>
      </c>
      <c r="F9" s="3">
        <v>14994</v>
      </c>
      <c r="G9" s="3">
        <f t="shared" si="0"/>
        <v>966</v>
      </c>
    </row>
    <row r="10" spans="1:7" x14ac:dyDescent="0.35">
      <c r="A10" s="6" t="s">
        <v>111</v>
      </c>
      <c r="B10" s="6"/>
      <c r="C10" s="6"/>
      <c r="D10" s="6"/>
      <c r="E10" s="4">
        <f>SUM(E3:E9)</f>
        <v>405211</v>
      </c>
      <c r="F10" s="4">
        <f t="shared" ref="F10" si="1">SUM(F3:F9)</f>
        <v>392331</v>
      </c>
      <c r="G10" s="4">
        <f t="shared" si="0"/>
        <v>12880</v>
      </c>
    </row>
    <row r="11" spans="1:7" x14ac:dyDescent="0.35">
      <c r="A11" s="1" t="s">
        <v>0</v>
      </c>
      <c r="B11" s="1" t="s">
        <v>1</v>
      </c>
      <c r="C11" s="1" t="s">
        <v>16</v>
      </c>
      <c r="D11" s="1" t="s">
        <v>17</v>
      </c>
      <c r="E11" s="3">
        <v>5000</v>
      </c>
      <c r="F11" s="3">
        <v>5000</v>
      </c>
      <c r="G11" s="3">
        <f t="shared" si="0"/>
        <v>0</v>
      </c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3">
        <v>500</v>
      </c>
      <c r="F12" s="3">
        <v>500</v>
      </c>
      <c r="G12" s="3">
        <f t="shared" si="0"/>
        <v>0</v>
      </c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3">
        <v>14023</v>
      </c>
      <c r="F13" s="3">
        <v>14023</v>
      </c>
      <c r="G13" s="3">
        <f t="shared" si="0"/>
        <v>0</v>
      </c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3">
        <v>60000</v>
      </c>
      <c r="F14" s="3">
        <v>60000</v>
      </c>
      <c r="G14" s="3">
        <f t="shared" si="0"/>
        <v>0</v>
      </c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3">
        <v>80920</v>
      </c>
      <c r="F15" s="3">
        <v>80920</v>
      </c>
      <c r="G15" s="3">
        <f t="shared" si="0"/>
        <v>0</v>
      </c>
    </row>
    <row r="16" spans="1:7" x14ac:dyDescent="0.35">
      <c r="A16" s="1" t="s">
        <v>0</v>
      </c>
      <c r="B16" s="1" t="s">
        <v>1</v>
      </c>
      <c r="C16" s="1" t="s">
        <v>26</v>
      </c>
      <c r="D16" s="1" t="s">
        <v>27</v>
      </c>
      <c r="E16" s="3">
        <v>1400</v>
      </c>
      <c r="F16" s="3">
        <v>1400</v>
      </c>
      <c r="G16" s="3">
        <f t="shared" si="0"/>
        <v>0</v>
      </c>
    </row>
    <row r="17" spans="1:7" x14ac:dyDescent="0.35">
      <c r="A17" s="1" t="s">
        <v>0</v>
      </c>
      <c r="B17" s="1" t="s">
        <v>1</v>
      </c>
      <c r="C17" s="1" t="s">
        <v>28</v>
      </c>
      <c r="D17" s="1" t="s">
        <v>29</v>
      </c>
      <c r="E17" s="3">
        <v>700</v>
      </c>
      <c r="F17" s="3">
        <v>700</v>
      </c>
      <c r="G17" s="3">
        <f t="shared" si="0"/>
        <v>0</v>
      </c>
    </row>
    <row r="18" spans="1:7" x14ac:dyDescent="0.35">
      <c r="A18" s="1" t="s">
        <v>0</v>
      </c>
      <c r="B18" s="1" t="s">
        <v>1</v>
      </c>
      <c r="C18" s="1" t="s">
        <v>30</v>
      </c>
      <c r="D18" s="1" t="s">
        <v>27</v>
      </c>
      <c r="E18" s="3">
        <v>2000</v>
      </c>
      <c r="F18" s="3">
        <v>2000</v>
      </c>
      <c r="G18" s="3">
        <f t="shared" si="0"/>
        <v>0</v>
      </c>
    </row>
    <row r="19" spans="1:7" x14ac:dyDescent="0.35">
      <c r="A19" s="1" t="s">
        <v>0</v>
      </c>
      <c r="B19" s="1" t="s">
        <v>1</v>
      </c>
      <c r="C19" s="1" t="s">
        <v>31</v>
      </c>
      <c r="D19" s="1" t="s">
        <v>32</v>
      </c>
      <c r="E19" s="3">
        <v>1000</v>
      </c>
      <c r="F19" s="3">
        <v>1000</v>
      </c>
      <c r="G19" s="3">
        <f t="shared" si="0"/>
        <v>0</v>
      </c>
    </row>
    <row r="20" spans="1:7" x14ac:dyDescent="0.35">
      <c r="A20" s="6" t="s">
        <v>112</v>
      </c>
      <c r="B20" s="6"/>
      <c r="C20" s="6"/>
      <c r="D20" s="6"/>
      <c r="E20" s="4">
        <f>SUM(E11:E19)</f>
        <v>165543</v>
      </c>
      <c r="F20" s="4">
        <f t="shared" ref="F20" si="2">SUM(F11:F19)</f>
        <v>165543</v>
      </c>
      <c r="G20" s="4">
        <f t="shared" si="0"/>
        <v>0</v>
      </c>
    </row>
    <row r="21" spans="1:7" x14ac:dyDescent="0.35">
      <c r="A21" s="7" t="s">
        <v>113</v>
      </c>
      <c r="B21" s="7"/>
      <c r="C21" s="7"/>
      <c r="D21" s="7"/>
      <c r="E21" s="4">
        <f>E10+E20</f>
        <v>570754</v>
      </c>
      <c r="F21" s="4">
        <f t="shared" ref="F21" si="3">F10+F20</f>
        <v>557874</v>
      </c>
      <c r="G21" s="4">
        <f t="shared" si="0"/>
        <v>12880</v>
      </c>
    </row>
  </sheetData>
  <mergeCells count="3">
    <mergeCell ref="A10:D10"/>
    <mergeCell ref="A20:D20"/>
    <mergeCell ref="A21:D21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9 A11: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A52" sqref="A52:D52"/>
    </sheetView>
  </sheetViews>
  <sheetFormatPr baseColWidth="10" defaultRowHeight="14.5" x14ac:dyDescent="0.35"/>
  <cols>
    <col min="1" max="1" width="7.08984375" bestFit="1" customWidth="1"/>
    <col min="2" max="2" width="7.7265625" bestFit="1" customWidth="1"/>
    <col min="3" max="3" width="8.7265625" bestFit="1" customWidth="1"/>
    <col min="4" max="4" width="38.26953125" bestFit="1" customWidth="1"/>
    <col min="5" max="6" width="10.08984375" bestFit="1" customWidth="1"/>
    <col min="7" max="7" width="9.81640625" bestFit="1" customWidth="1"/>
  </cols>
  <sheetData>
    <row r="2" spans="1:7" x14ac:dyDescent="0.35">
      <c r="A2" s="2" t="s">
        <v>33</v>
      </c>
      <c r="B2" s="2" t="s">
        <v>34</v>
      </c>
      <c r="C2" s="2" t="s">
        <v>35</v>
      </c>
      <c r="D2" s="2" t="s">
        <v>36</v>
      </c>
      <c r="E2" s="5">
        <v>2023</v>
      </c>
      <c r="F2" s="5">
        <v>2022</v>
      </c>
      <c r="G2" s="2" t="s">
        <v>37</v>
      </c>
    </row>
    <row r="3" spans="1:7" x14ac:dyDescent="0.35">
      <c r="A3" s="1" t="s">
        <v>0</v>
      </c>
      <c r="B3" s="1" t="s">
        <v>38</v>
      </c>
      <c r="C3" s="1" t="s">
        <v>4</v>
      </c>
      <c r="D3" s="1" t="s">
        <v>5</v>
      </c>
      <c r="E3" s="3">
        <v>14847</v>
      </c>
      <c r="F3" s="3">
        <v>14429</v>
      </c>
      <c r="G3" s="3">
        <f>+E3-F3</f>
        <v>418</v>
      </c>
    </row>
    <row r="4" spans="1:7" x14ac:dyDescent="0.35">
      <c r="A4" s="1" t="s">
        <v>0</v>
      </c>
      <c r="B4" s="1" t="s">
        <v>38</v>
      </c>
      <c r="C4" s="1" t="s">
        <v>6</v>
      </c>
      <c r="D4" s="1" t="s">
        <v>7</v>
      </c>
      <c r="E4" s="3">
        <v>34115</v>
      </c>
      <c r="F4" s="3">
        <v>33154</v>
      </c>
      <c r="G4" s="3">
        <f t="shared" ref="G4:G52" si="0">+E4-F4</f>
        <v>961</v>
      </c>
    </row>
    <row r="5" spans="1:7" x14ac:dyDescent="0.35">
      <c r="A5" s="1" t="s">
        <v>0</v>
      </c>
      <c r="B5" s="1" t="s">
        <v>38</v>
      </c>
      <c r="C5" s="1" t="s">
        <v>8</v>
      </c>
      <c r="D5" s="1" t="s">
        <v>9</v>
      </c>
      <c r="E5" s="3">
        <v>19121</v>
      </c>
      <c r="F5" s="3">
        <v>18177</v>
      </c>
      <c r="G5" s="3">
        <f t="shared" si="0"/>
        <v>944</v>
      </c>
    </row>
    <row r="6" spans="1:7" x14ac:dyDescent="0.35">
      <c r="A6" s="1" t="s">
        <v>0</v>
      </c>
      <c r="B6" s="1" t="s">
        <v>38</v>
      </c>
      <c r="C6" s="1" t="s">
        <v>10</v>
      </c>
      <c r="D6" s="1" t="s">
        <v>11</v>
      </c>
      <c r="E6" s="3">
        <v>32490</v>
      </c>
      <c r="F6" s="3">
        <v>31575</v>
      </c>
      <c r="G6" s="3">
        <f t="shared" si="0"/>
        <v>915</v>
      </c>
    </row>
    <row r="7" spans="1:7" x14ac:dyDescent="0.35">
      <c r="A7" s="1" t="s">
        <v>0</v>
      </c>
      <c r="B7" s="1" t="s">
        <v>38</v>
      </c>
      <c r="C7" s="1" t="s">
        <v>12</v>
      </c>
      <c r="D7" s="1" t="s">
        <v>13</v>
      </c>
      <c r="E7" s="3">
        <v>72582</v>
      </c>
      <c r="F7" s="3">
        <v>70537</v>
      </c>
      <c r="G7" s="3">
        <f t="shared" si="0"/>
        <v>2045</v>
      </c>
    </row>
    <row r="8" spans="1:7" x14ac:dyDescent="0.35">
      <c r="A8" s="1" t="s">
        <v>0</v>
      </c>
      <c r="B8" s="1" t="s">
        <v>38</v>
      </c>
      <c r="C8" s="1" t="s">
        <v>14</v>
      </c>
      <c r="D8" s="1" t="s">
        <v>15</v>
      </c>
      <c r="E8" s="3">
        <v>8759</v>
      </c>
      <c r="F8" s="3">
        <v>8323</v>
      </c>
      <c r="G8" s="3">
        <f t="shared" si="0"/>
        <v>436</v>
      </c>
    </row>
    <row r="9" spans="1:7" x14ac:dyDescent="0.35">
      <c r="A9" s="1" t="s">
        <v>0</v>
      </c>
      <c r="B9" s="1" t="s">
        <v>38</v>
      </c>
      <c r="C9" s="1" t="s">
        <v>39</v>
      </c>
      <c r="D9" s="1" t="s">
        <v>40</v>
      </c>
      <c r="E9" s="3">
        <v>81045</v>
      </c>
      <c r="F9" s="3">
        <v>81042</v>
      </c>
      <c r="G9" s="3">
        <f t="shared" si="0"/>
        <v>3</v>
      </c>
    </row>
    <row r="10" spans="1:7" x14ac:dyDescent="0.35">
      <c r="A10" s="8" t="s">
        <v>111</v>
      </c>
      <c r="B10" s="8"/>
      <c r="C10" s="8"/>
      <c r="D10" s="8"/>
      <c r="E10" s="4">
        <f>SUM(E3:E9)</f>
        <v>262959</v>
      </c>
      <c r="F10" s="4">
        <f>SUM(F3:F9)</f>
        <v>257237</v>
      </c>
      <c r="G10" s="4">
        <f t="shared" si="0"/>
        <v>5722</v>
      </c>
    </row>
    <row r="11" spans="1:7" x14ac:dyDescent="0.35">
      <c r="A11" s="1" t="s">
        <v>0</v>
      </c>
      <c r="B11" s="1" t="s">
        <v>38</v>
      </c>
      <c r="C11" s="1" t="s">
        <v>43</v>
      </c>
      <c r="D11" s="1" t="s">
        <v>44</v>
      </c>
      <c r="E11" s="3">
        <v>2000</v>
      </c>
      <c r="F11" s="3">
        <v>2000</v>
      </c>
      <c r="G11" s="3">
        <f t="shared" si="0"/>
        <v>0</v>
      </c>
    </row>
    <row r="12" spans="1:7" x14ac:dyDescent="0.35">
      <c r="A12" s="1" t="s">
        <v>0</v>
      </c>
      <c r="B12" s="1" t="s">
        <v>38</v>
      </c>
      <c r="C12" s="1" t="s">
        <v>16</v>
      </c>
      <c r="D12" s="1" t="s">
        <v>17</v>
      </c>
      <c r="E12" s="3">
        <v>22000</v>
      </c>
      <c r="F12" s="3">
        <v>20000</v>
      </c>
      <c r="G12" s="3">
        <f t="shared" si="0"/>
        <v>2000</v>
      </c>
    </row>
    <row r="13" spans="1:7" x14ac:dyDescent="0.35">
      <c r="A13" s="1" t="s">
        <v>0</v>
      </c>
      <c r="B13" s="1" t="s">
        <v>38</v>
      </c>
      <c r="C13" s="1" t="s">
        <v>45</v>
      </c>
      <c r="D13" s="1" t="s">
        <v>46</v>
      </c>
      <c r="E13" s="3">
        <v>18000</v>
      </c>
      <c r="F13" s="3">
        <v>18000</v>
      </c>
      <c r="G13" s="3">
        <f t="shared" si="0"/>
        <v>0</v>
      </c>
    </row>
    <row r="14" spans="1:7" x14ac:dyDescent="0.35">
      <c r="A14" s="1" t="s">
        <v>0</v>
      </c>
      <c r="B14" s="1" t="s">
        <v>38</v>
      </c>
      <c r="C14" s="1" t="s">
        <v>47</v>
      </c>
      <c r="D14" s="1" t="s">
        <v>48</v>
      </c>
      <c r="E14" s="3">
        <v>95000</v>
      </c>
      <c r="F14" s="3">
        <v>95000</v>
      </c>
      <c r="G14" s="3">
        <f t="shared" si="0"/>
        <v>0</v>
      </c>
    </row>
    <row r="15" spans="1:7" x14ac:dyDescent="0.35">
      <c r="A15" s="1" t="s">
        <v>0</v>
      </c>
      <c r="B15" s="1" t="s">
        <v>38</v>
      </c>
      <c r="C15" s="1" t="s">
        <v>49</v>
      </c>
      <c r="D15" s="1" t="s">
        <v>50</v>
      </c>
      <c r="E15" s="3">
        <v>2000</v>
      </c>
      <c r="F15" s="3">
        <v>2000</v>
      </c>
      <c r="G15" s="3">
        <f t="shared" si="0"/>
        <v>0</v>
      </c>
    </row>
    <row r="16" spans="1:7" x14ac:dyDescent="0.35">
      <c r="A16" s="1" t="s">
        <v>0</v>
      </c>
      <c r="B16" s="1" t="s">
        <v>38</v>
      </c>
      <c r="C16" s="1" t="s">
        <v>51</v>
      </c>
      <c r="D16" s="1" t="s">
        <v>52</v>
      </c>
      <c r="E16" s="3">
        <v>15000</v>
      </c>
      <c r="F16" s="3">
        <v>5000</v>
      </c>
      <c r="G16" s="3">
        <f t="shared" si="0"/>
        <v>10000</v>
      </c>
    </row>
    <row r="17" spans="1:7" x14ac:dyDescent="0.35">
      <c r="A17" s="1" t="s">
        <v>0</v>
      </c>
      <c r="B17" s="1" t="s">
        <v>38</v>
      </c>
      <c r="C17" s="1" t="s">
        <v>53</v>
      </c>
      <c r="D17" s="1" t="s">
        <v>54</v>
      </c>
      <c r="E17" s="3">
        <v>150000</v>
      </c>
      <c r="F17" s="3">
        <v>150000</v>
      </c>
      <c r="G17" s="3">
        <f t="shared" si="0"/>
        <v>0</v>
      </c>
    </row>
    <row r="18" spans="1:7" x14ac:dyDescent="0.35">
      <c r="A18" s="1" t="s">
        <v>0</v>
      </c>
      <c r="B18" s="1" t="s">
        <v>38</v>
      </c>
      <c r="C18" s="1" t="s">
        <v>20</v>
      </c>
      <c r="D18" s="1" t="s">
        <v>21</v>
      </c>
      <c r="E18" s="3">
        <v>25000</v>
      </c>
      <c r="F18" s="3">
        <v>25000</v>
      </c>
      <c r="G18" s="3">
        <f t="shared" si="0"/>
        <v>0</v>
      </c>
    </row>
    <row r="19" spans="1:7" x14ac:dyDescent="0.35">
      <c r="A19" s="1" t="s">
        <v>0</v>
      </c>
      <c r="B19" s="1" t="s">
        <v>38</v>
      </c>
      <c r="C19" s="1" t="s">
        <v>55</v>
      </c>
      <c r="D19" s="1" t="s">
        <v>56</v>
      </c>
      <c r="E19" s="3">
        <v>30000</v>
      </c>
      <c r="F19" s="3">
        <v>24000</v>
      </c>
      <c r="G19" s="3">
        <f t="shared" si="0"/>
        <v>6000</v>
      </c>
    </row>
    <row r="20" spans="1:7" x14ac:dyDescent="0.35">
      <c r="A20" s="1" t="s">
        <v>0</v>
      </c>
      <c r="B20" s="1" t="s">
        <v>38</v>
      </c>
      <c r="C20" s="1" t="s">
        <v>57</v>
      </c>
      <c r="D20" s="1" t="s">
        <v>58</v>
      </c>
      <c r="E20" s="3">
        <v>25000</v>
      </c>
      <c r="F20" s="3">
        <v>20000</v>
      </c>
      <c r="G20" s="3">
        <f t="shared" si="0"/>
        <v>5000</v>
      </c>
    </row>
    <row r="21" spans="1:7" x14ac:dyDescent="0.35">
      <c r="A21" s="1" t="s">
        <v>0</v>
      </c>
      <c r="B21" s="1" t="s">
        <v>38</v>
      </c>
      <c r="C21" s="1" t="s">
        <v>24</v>
      </c>
      <c r="D21" s="1" t="s">
        <v>25</v>
      </c>
      <c r="E21" s="3">
        <v>235000</v>
      </c>
      <c r="F21" s="3">
        <v>210000</v>
      </c>
      <c r="G21" s="3">
        <f t="shared" si="0"/>
        <v>25000</v>
      </c>
    </row>
    <row r="22" spans="1:7" x14ac:dyDescent="0.35">
      <c r="A22" s="8" t="s">
        <v>112</v>
      </c>
      <c r="B22" s="8"/>
      <c r="C22" s="8"/>
      <c r="D22" s="8"/>
      <c r="E22" s="4">
        <f>SUM(E11:E21)</f>
        <v>619000</v>
      </c>
      <c r="F22" s="4">
        <f>SUM(F11:F21)</f>
        <v>571000</v>
      </c>
      <c r="G22" s="4">
        <f t="shared" si="0"/>
        <v>48000</v>
      </c>
    </row>
    <row r="23" spans="1:7" x14ac:dyDescent="0.35">
      <c r="A23" s="1" t="s">
        <v>0</v>
      </c>
      <c r="B23" s="1" t="s">
        <v>38</v>
      </c>
      <c r="C23" s="1" t="s">
        <v>59</v>
      </c>
      <c r="D23" s="1" t="s">
        <v>60</v>
      </c>
      <c r="E23" s="3">
        <v>14305618</v>
      </c>
      <c r="F23" s="3">
        <v>13305618</v>
      </c>
      <c r="G23" s="3">
        <f t="shared" si="0"/>
        <v>1000000</v>
      </c>
    </row>
    <row r="24" spans="1:7" x14ac:dyDescent="0.35">
      <c r="A24" s="1" t="s">
        <v>0</v>
      </c>
      <c r="B24" s="1" t="s">
        <v>38</v>
      </c>
      <c r="C24" s="1" t="s">
        <v>62</v>
      </c>
      <c r="D24" s="1" t="s">
        <v>63</v>
      </c>
      <c r="E24" s="3">
        <v>32750</v>
      </c>
      <c r="F24" s="3">
        <v>32750</v>
      </c>
      <c r="G24" s="3">
        <f t="shared" si="0"/>
        <v>0</v>
      </c>
    </row>
    <row r="25" spans="1:7" x14ac:dyDescent="0.35">
      <c r="A25" s="1" t="s">
        <v>0</v>
      </c>
      <c r="B25" s="1" t="s">
        <v>38</v>
      </c>
      <c r="C25" s="1" t="s">
        <v>64</v>
      </c>
      <c r="D25" s="1" t="s">
        <v>65</v>
      </c>
      <c r="E25" s="3">
        <v>20000</v>
      </c>
      <c r="F25" s="3">
        <v>50000</v>
      </c>
      <c r="G25" s="3">
        <f t="shared" si="0"/>
        <v>-30000</v>
      </c>
    </row>
    <row r="26" spans="1:7" x14ac:dyDescent="0.35">
      <c r="A26" s="1" t="s">
        <v>0</v>
      </c>
      <c r="B26" s="1" t="s">
        <v>38</v>
      </c>
      <c r="C26" s="1" t="s">
        <v>66</v>
      </c>
      <c r="D26" s="1" t="s">
        <v>61</v>
      </c>
      <c r="E26" s="3">
        <v>86000</v>
      </c>
      <c r="F26" s="3">
        <v>36000</v>
      </c>
      <c r="G26" s="3">
        <f t="shared" si="0"/>
        <v>50000</v>
      </c>
    </row>
    <row r="27" spans="1:7" x14ac:dyDescent="0.35">
      <c r="A27" s="1" t="s">
        <v>0</v>
      </c>
      <c r="B27" s="1" t="s">
        <v>38</v>
      </c>
      <c r="C27" s="1" t="s">
        <v>121</v>
      </c>
      <c r="D27" s="1" t="s">
        <v>122</v>
      </c>
      <c r="E27" s="3">
        <v>2500</v>
      </c>
      <c r="F27" s="3">
        <v>0</v>
      </c>
      <c r="G27" s="3">
        <f t="shared" si="0"/>
        <v>2500</v>
      </c>
    </row>
    <row r="28" spans="1:7" x14ac:dyDescent="0.35">
      <c r="A28" s="1" t="s">
        <v>0</v>
      </c>
      <c r="B28" s="1" t="s">
        <v>38</v>
      </c>
      <c r="C28" s="1" t="s">
        <v>67</v>
      </c>
      <c r="D28" s="1" t="s">
        <v>68</v>
      </c>
      <c r="E28" s="3">
        <v>130000</v>
      </c>
      <c r="F28" s="3">
        <v>130000</v>
      </c>
      <c r="G28" s="3">
        <f t="shared" si="0"/>
        <v>0</v>
      </c>
    </row>
    <row r="29" spans="1:7" x14ac:dyDescent="0.35">
      <c r="A29" s="1" t="s">
        <v>0</v>
      </c>
      <c r="B29" s="1" t="s">
        <v>38</v>
      </c>
      <c r="C29" s="1" t="s">
        <v>69</v>
      </c>
      <c r="D29" s="1" t="s">
        <v>70</v>
      </c>
      <c r="E29" s="3">
        <v>10000</v>
      </c>
      <c r="F29" s="3">
        <v>5000</v>
      </c>
      <c r="G29" s="3">
        <f t="shared" si="0"/>
        <v>5000</v>
      </c>
    </row>
    <row r="30" spans="1:7" x14ac:dyDescent="0.35">
      <c r="A30" s="1" t="s">
        <v>0</v>
      </c>
      <c r="B30" s="1" t="s">
        <v>38</v>
      </c>
      <c r="C30" s="1" t="s">
        <v>71</v>
      </c>
      <c r="D30" s="1" t="s">
        <v>72</v>
      </c>
      <c r="E30" s="3">
        <v>22000</v>
      </c>
      <c r="F30" s="3">
        <v>22000</v>
      </c>
      <c r="G30" s="3">
        <f t="shared" si="0"/>
        <v>0</v>
      </c>
    </row>
    <row r="31" spans="1:7" x14ac:dyDescent="0.35">
      <c r="A31" s="1" t="s">
        <v>0</v>
      </c>
      <c r="B31" s="1" t="s">
        <v>38</v>
      </c>
      <c r="C31" s="1" t="s">
        <v>74</v>
      </c>
      <c r="D31" s="1" t="s">
        <v>75</v>
      </c>
      <c r="E31" s="3">
        <v>17000</v>
      </c>
      <c r="F31" s="3">
        <v>17000</v>
      </c>
      <c r="G31" s="3">
        <f t="shared" si="0"/>
        <v>0</v>
      </c>
    </row>
    <row r="32" spans="1:7" x14ac:dyDescent="0.35">
      <c r="A32" s="1" t="s">
        <v>0</v>
      </c>
      <c r="B32" s="1" t="s">
        <v>38</v>
      </c>
      <c r="C32" s="1" t="s">
        <v>76</v>
      </c>
      <c r="D32" s="1" t="s">
        <v>77</v>
      </c>
      <c r="E32" s="3">
        <v>120000</v>
      </c>
      <c r="F32" s="3">
        <v>120000</v>
      </c>
      <c r="G32" s="3">
        <f t="shared" si="0"/>
        <v>0</v>
      </c>
    </row>
    <row r="33" spans="1:7" x14ac:dyDescent="0.35">
      <c r="A33" s="1" t="s">
        <v>0</v>
      </c>
      <c r="B33" s="1" t="s">
        <v>38</v>
      </c>
      <c r="C33" s="1" t="s">
        <v>78</v>
      </c>
      <c r="D33" s="1" t="s">
        <v>79</v>
      </c>
      <c r="E33" s="3">
        <v>85000</v>
      </c>
      <c r="F33" s="3">
        <v>80000</v>
      </c>
      <c r="G33" s="3">
        <f t="shared" si="0"/>
        <v>5000</v>
      </c>
    </row>
    <row r="34" spans="1:7" x14ac:dyDescent="0.35">
      <c r="A34" s="1" t="s">
        <v>0</v>
      </c>
      <c r="B34" s="1" t="s">
        <v>38</v>
      </c>
      <c r="C34" s="1" t="s">
        <v>80</v>
      </c>
      <c r="D34" s="1" t="s">
        <v>81</v>
      </c>
      <c r="E34" s="3">
        <v>18000</v>
      </c>
      <c r="F34" s="3">
        <v>18000</v>
      </c>
      <c r="G34" s="3">
        <f t="shared" si="0"/>
        <v>0</v>
      </c>
    </row>
    <row r="35" spans="1:7" x14ac:dyDescent="0.35">
      <c r="A35" s="1" t="s">
        <v>0</v>
      </c>
      <c r="B35" s="1" t="s">
        <v>38</v>
      </c>
      <c r="C35" s="1" t="s">
        <v>82</v>
      </c>
      <c r="D35" s="1" t="s">
        <v>83</v>
      </c>
      <c r="E35" s="3">
        <v>16000</v>
      </c>
      <c r="F35" s="3">
        <v>6000</v>
      </c>
      <c r="G35" s="3">
        <f t="shared" si="0"/>
        <v>10000</v>
      </c>
    </row>
    <row r="36" spans="1:7" x14ac:dyDescent="0.35">
      <c r="A36" s="1" t="s">
        <v>0</v>
      </c>
      <c r="B36" s="1" t="s">
        <v>38</v>
      </c>
      <c r="C36" s="1" t="s">
        <v>84</v>
      </c>
      <c r="D36" s="1" t="s">
        <v>85</v>
      </c>
      <c r="E36" s="3">
        <v>36000</v>
      </c>
      <c r="F36" s="3">
        <v>31500</v>
      </c>
      <c r="G36" s="3">
        <f t="shared" si="0"/>
        <v>4500</v>
      </c>
    </row>
    <row r="37" spans="1:7" x14ac:dyDescent="0.35">
      <c r="A37" s="1" t="s">
        <v>0</v>
      </c>
      <c r="B37" s="1" t="s">
        <v>38</v>
      </c>
      <c r="C37" s="1" t="s">
        <v>86</v>
      </c>
      <c r="D37" s="1" t="s">
        <v>87</v>
      </c>
      <c r="E37" s="3">
        <v>15000</v>
      </c>
      <c r="F37" s="3">
        <v>15000</v>
      </c>
      <c r="G37" s="3">
        <f t="shared" si="0"/>
        <v>0</v>
      </c>
    </row>
    <row r="38" spans="1:7" x14ac:dyDescent="0.35">
      <c r="A38" s="1" t="s">
        <v>0</v>
      </c>
      <c r="B38" s="1" t="s">
        <v>38</v>
      </c>
      <c r="C38" s="1" t="s">
        <v>88</v>
      </c>
      <c r="D38" s="1" t="s">
        <v>89</v>
      </c>
      <c r="E38" s="3">
        <v>15000</v>
      </c>
      <c r="F38" s="3">
        <v>15000</v>
      </c>
      <c r="G38" s="3">
        <f t="shared" si="0"/>
        <v>0</v>
      </c>
    </row>
    <row r="39" spans="1:7" x14ac:dyDescent="0.35">
      <c r="A39" s="1" t="s">
        <v>0</v>
      </c>
      <c r="B39" s="1" t="s">
        <v>38</v>
      </c>
      <c r="C39" s="1" t="s">
        <v>90</v>
      </c>
      <c r="D39" s="1" t="s">
        <v>91</v>
      </c>
      <c r="E39" s="3">
        <v>20000</v>
      </c>
      <c r="F39" s="3">
        <v>20000</v>
      </c>
      <c r="G39" s="3">
        <f t="shared" si="0"/>
        <v>0</v>
      </c>
    </row>
    <row r="40" spans="1:7" x14ac:dyDescent="0.35">
      <c r="A40" s="1" t="s">
        <v>0</v>
      </c>
      <c r="B40" s="1" t="s">
        <v>38</v>
      </c>
      <c r="C40" s="1" t="s">
        <v>92</v>
      </c>
      <c r="D40" s="1" t="s">
        <v>93</v>
      </c>
      <c r="E40" s="3">
        <v>10000</v>
      </c>
      <c r="F40" s="3">
        <v>10000</v>
      </c>
      <c r="G40" s="3">
        <f t="shared" si="0"/>
        <v>0</v>
      </c>
    </row>
    <row r="41" spans="1:7" x14ac:dyDescent="0.35">
      <c r="A41" s="1" t="s">
        <v>0</v>
      </c>
      <c r="B41" s="1" t="s">
        <v>38</v>
      </c>
      <c r="C41" s="1" t="s">
        <v>94</v>
      </c>
      <c r="D41" s="1" t="s">
        <v>95</v>
      </c>
      <c r="E41" s="3">
        <v>9000</v>
      </c>
      <c r="F41" s="3">
        <v>9000</v>
      </c>
      <c r="G41" s="3">
        <f t="shared" si="0"/>
        <v>0</v>
      </c>
    </row>
    <row r="42" spans="1:7" x14ac:dyDescent="0.35">
      <c r="A42" s="1" t="s">
        <v>0</v>
      </c>
      <c r="B42" s="1" t="s">
        <v>38</v>
      </c>
      <c r="C42" s="1" t="s">
        <v>96</v>
      </c>
      <c r="D42" s="1" t="s">
        <v>97</v>
      </c>
      <c r="E42" s="3">
        <v>0</v>
      </c>
      <c r="F42" s="3">
        <v>20000</v>
      </c>
      <c r="G42" s="3">
        <f t="shared" si="0"/>
        <v>-20000</v>
      </c>
    </row>
    <row r="43" spans="1:7" x14ac:dyDescent="0.35">
      <c r="A43" s="1" t="s">
        <v>0</v>
      </c>
      <c r="B43" s="1" t="s">
        <v>38</v>
      </c>
      <c r="C43" s="1" t="s">
        <v>98</v>
      </c>
      <c r="D43" s="1" t="s">
        <v>73</v>
      </c>
      <c r="E43" s="3">
        <v>62000</v>
      </c>
      <c r="F43" s="3">
        <v>67000</v>
      </c>
      <c r="G43" s="3">
        <f t="shared" si="0"/>
        <v>-5000</v>
      </c>
    </row>
    <row r="44" spans="1:7" x14ac:dyDescent="0.35">
      <c r="A44" s="8" t="s">
        <v>114</v>
      </c>
      <c r="B44" s="8"/>
      <c r="C44" s="8"/>
      <c r="D44" s="8"/>
      <c r="E44" s="4">
        <f>SUM(E23:E43)</f>
        <v>15031868</v>
      </c>
      <c r="F44" s="4">
        <f>SUM(F23:F43)</f>
        <v>14009868</v>
      </c>
      <c r="G44" s="4">
        <f t="shared" si="0"/>
        <v>1022000</v>
      </c>
    </row>
    <row r="45" spans="1:7" x14ac:dyDescent="0.35">
      <c r="A45" s="1" t="s">
        <v>0</v>
      </c>
      <c r="B45" s="1" t="s">
        <v>38</v>
      </c>
      <c r="C45" s="1" t="s">
        <v>99</v>
      </c>
      <c r="D45" s="1" t="s">
        <v>100</v>
      </c>
      <c r="E45" s="3">
        <v>0</v>
      </c>
      <c r="F45" s="3">
        <v>67350</v>
      </c>
      <c r="G45" s="3">
        <f t="shared" si="0"/>
        <v>-67350</v>
      </c>
    </row>
    <row r="46" spans="1:7" x14ac:dyDescent="0.35">
      <c r="A46" s="1" t="s">
        <v>0</v>
      </c>
      <c r="B46" s="1" t="s">
        <v>38</v>
      </c>
      <c r="C46" s="1" t="s">
        <v>101</v>
      </c>
      <c r="D46" s="1" t="s">
        <v>46</v>
      </c>
      <c r="E46" s="3">
        <v>322400</v>
      </c>
      <c r="F46" s="3">
        <v>103000</v>
      </c>
      <c r="G46" s="3">
        <f t="shared" si="0"/>
        <v>219400</v>
      </c>
    </row>
    <row r="47" spans="1:7" x14ac:dyDescent="0.35">
      <c r="A47" s="1" t="s">
        <v>0</v>
      </c>
      <c r="B47" s="1" t="s">
        <v>38</v>
      </c>
      <c r="C47" s="1" t="s">
        <v>102</v>
      </c>
      <c r="D47" s="1" t="s">
        <v>103</v>
      </c>
      <c r="E47" s="3">
        <v>2784291</v>
      </c>
      <c r="F47" s="3">
        <v>315004</v>
      </c>
      <c r="G47" s="3">
        <f t="shared" si="0"/>
        <v>2469287</v>
      </c>
    </row>
    <row r="48" spans="1:7" x14ac:dyDescent="0.35">
      <c r="A48" s="8" t="s">
        <v>115</v>
      </c>
      <c r="B48" s="8"/>
      <c r="C48" s="8"/>
      <c r="D48" s="8"/>
      <c r="E48" s="4">
        <f>SUM(E45:E47)</f>
        <v>3106691</v>
      </c>
      <c r="F48" s="4">
        <f>SUM(F45:F47)</f>
        <v>485354</v>
      </c>
      <c r="G48" s="4">
        <f t="shared" si="0"/>
        <v>2621337</v>
      </c>
    </row>
    <row r="49" spans="1:7" x14ac:dyDescent="0.35">
      <c r="A49" s="1" t="s">
        <v>0</v>
      </c>
      <c r="B49" s="1" t="s">
        <v>38</v>
      </c>
      <c r="C49" s="1" t="s">
        <v>104</v>
      </c>
      <c r="D49" s="1" t="s">
        <v>105</v>
      </c>
      <c r="E49" s="3">
        <v>0</v>
      </c>
      <c r="F49" s="3">
        <v>10000</v>
      </c>
      <c r="G49" s="3">
        <f t="shared" si="0"/>
        <v>-10000</v>
      </c>
    </row>
    <row r="50" spans="1:7" x14ac:dyDescent="0.35">
      <c r="A50" s="1" t="s">
        <v>0</v>
      </c>
      <c r="B50" s="1" t="s">
        <v>38</v>
      </c>
      <c r="C50" s="1" t="s">
        <v>106</v>
      </c>
      <c r="D50" s="1" t="s">
        <v>107</v>
      </c>
      <c r="E50" s="3">
        <v>190000</v>
      </c>
      <c r="F50" s="3">
        <v>210000</v>
      </c>
      <c r="G50" s="3">
        <f t="shared" si="0"/>
        <v>-20000</v>
      </c>
    </row>
    <row r="51" spans="1:7" x14ac:dyDescent="0.35">
      <c r="A51" s="8" t="s">
        <v>116</v>
      </c>
      <c r="B51" s="8"/>
      <c r="C51" s="8"/>
      <c r="D51" s="8"/>
      <c r="E51" s="4">
        <f>SUM(E49:E50)</f>
        <v>190000</v>
      </c>
      <c r="F51" s="4">
        <f>SUM(F49:F50)</f>
        <v>220000</v>
      </c>
      <c r="G51" s="4">
        <f t="shared" si="0"/>
        <v>-30000</v>
      </c>
    </row>
    <row r="52" spans="1:7" x14ac:dyDescent="0.35">
      <c r="A52" s="7" t="s">
        <v>117</v>
      </c>
      <c r="B52" s="7"/>
      <c r="C52" s="7"/>
      <c r="D52" s="7"/>
      <c r="E52" s="4">
        <f>E10+E22+E44+E51+E48</f>
        <v>19210518</v>
      </c>
      <c r="F52" s="4">
        <f>F10+F22+F44+F51+F48</f>
        <v>15543459</v>
      </c>
      <c r="G52" s="4">
        <f t="shared" si="0"/>
        <v>3667059</v>
      </c>
    </row>
  </sheetData>
  <mergeCells count="6">
    <mergeCell ref="A10:D10"/>
    <mergeCell ref="A52:D52"/>
    <mergeCell ref="A51:D51"/>
    <mergeCell ref="A48:D48"/>
    <mergeCell ref="A44:D44"/>
    <mergeCell ref="A22:D22"/>
  </mergeCells>
  <pageMargins left="0.31496062992125984" right="0.31496062992125984" top="0.55118110236220474" bottom="0.55118110236220474" header="0.31496062992125984" footer="0.31496062992125984"/>
  <pageSetup paperSize="9" orientation="portrait" r:id="rId1"/>
  <ignoredErrors>
    <ignoredError sqref="A49:D49 A3:D9 A11:D14 A23:D23 A45:D47 A28:D30 A50:D50 A15:D16 A17:D20 A21:D21 A24:D26 A31:D39 A40:D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A17" sqref="A17:D17"/>
    </sheetView>
  </sheetViews>
  <sheetFormatPr baseColWidth="10" defaultRowHeight="14.5" x14ac:dyDescent="0.35"/>
  <cols>
    <col min="1" max="1" width="7.08984375" bestFit="1" customWidth="1"/>
    <col min="2" max="2" width="7.7265625" bestFit="1" customWidth="1"/>
    <col min="3" max="3" width="8.7265625" bestFit="1" customWidth="1"/>
    <col min="4" max="4" width="34.08984375" customWidth="1"/>
    <col min="5" max="6" width="9.1796875" bestFit="1" customWidth="1"/>
    <col min="7" max="7" width="9.81640625" bestFit="1" customWidth="1"/>
  </cols>
  <sheetData>
    <row r="2" spans="1:7" x14ac:dyDescent="0.35">
      <c r="A2" s="2" t="s">
        <v>33</v>
      </c>
      <c r="B2" s="2" t="s">
        <v>34</v>
      </c>
      <c r="C2" s="2" t="s">
        <v>35</v>
      </c>
      <c r="D2" s="2" t="s">
        <v>36</v>
      </c>
      <c r="E2" s="5">
        <v>2023</v>
      </c>
      <c r="F2" s="5">
        <v>2022</v>
      </c>
      <c r="G2" s="2" t="s">
        <v>37</v>
      </c>
    </row>
    <row r="3" spans="1:7" x14ac:dyDescent="0.35">
      <c r="A3" s="1" t="s">
        <v>0</v>
      </c>
      <c r="B3" s="1" t="s">
        <v>108</v>
      </c>
      <c r="C3" s="1" t="s">
        <v>41</v>
      </c>
      <c r="D3" s="1" t="s">
        <v>42</v>
      </c>
      <c r="E3" s="3">
        <v>30250</v>
      </c>
      <c r="F3" s="3">
        <v>30250</v>
      </c>
      <c r="G3" s="3">
        <f>+E3-F3</f>
        <v>0</v>
      </c>
    </row>
    <row r="4" spans="1:7" x14ac:dyDescent="0.35">
      <c r="A4" s="1" t="s">
        <v>0</v>
      </c>
      <c r="B4" s="1" t="s">
        <v>108</v>
      </c>
      <c r="C4" s="1" t="s">
        <v>16</v>
      </c>
      <c r="D4" s="1" t="s">
        <v>17</v>
      </c>
      <c r="E4" s="3">
        <v>20000</v>
      </c>
      <c r="F4" s="3">
        <v>20000</v>
      </c>
      <c r="G4" s="3">
        <f t="shared" ref="G4:G17" si="0">+E4-F4</f>
        <v>0</v>
      </c>
    </row>
    <row r="5" spans="1:7" x14ac:dyDescent="0.35">
      <c r="A5" s="1" t="s">
        <v>0</v>
      </c>
      <c r="B5" s="1" t="s">
        <v>108</v>
      </c>
      <c r="C5" s="1" t="s">
        <v>47</v>
      </c>
      <c r="D5" s="1" t="s">
        <v>48</v>
      </c>
      <c r="E5" s="3">
        <v>27000</v>
      </c>
      <c r="F5" s="3">
        <v>22000</v>
      </c>
      <c r="G5" s="3">
        <f t="shared" si="0"/>
        <v>5000</v>
      </c>
    </row>
    <row r="6" spans="1:7" x14ac:dyDescent="0.35">
      <c r="A6" s="1" t="s">
        <v>0</v>
      </c>
      <c r="B6" s="1" t="s">
        <v>108</v>
      </c>
      <c r="C6" s="1" t="s">
        <v>51</v>
      </c>
      <c r="D6" s="1" t="s">
        <v>52</v>
      </c>
      <c r="E6" s="3">
        <v>7000</v>
      </c>
      <c r="F6" s="3">
        <v>7000</v>
      </c>
      <c r="G6" s="3">
        <f t="shared" si="0"/>
        <v>0</v>
      </c>
    </row>
    <row r="7" spans="1:7" x14ac:dyDescent="0.35">
      <c r="A7" s="1" t="s">
        <v>0</v>
      </c>
      <c r="B7" s="1" t="s">
        <v>108</v>
      </c>
      <c r="C7" s="1" t="s">
        <v>53</v>
      </c>
      <c r="D7" s="1" t="s">
        <v>54</v>
      </c>
      <c r="E7" s="3">
        <v>2000</v>
      </c>
      <c r="F7" s="3">
        <v>2000</v>
      </c>
      <c r="G7" s="3">
        <f t="shared" si="0"/>
        <v>0</v>
      </c>
    </row>
    <row r="8" spans="1:7" x14ac:dyDescent="0.35">
      <c r="A8" s="1" t="s">
        <v>0</v>
      </c>
      <c r="B8" s="1" t="s">
        <v>108</v>
      </c>
      <c r="C8" s="1" t="s">
        <v>20</v>
      </c>
      <c r="D8" s="1" t="s">
        <v>21</v>
      </c>
      <c r="E8" s="3">
        <v>15000</v>
      </c>
      <c r="F8" s="3">
        <v>20000</v>
      </c>
      <c r="G8" s="3">
        <f t="shared" si="0"/>
        <v>-5000</v>
      </c>
    </row>
    <row r="9" spans="1:7" x14ac:dyDescent="0.35">
      <c r="A9" s="1" t="s">
        <v>0</v>
      </c>
      <c r="B9" s="1" t="s">
        <v>108</v>
      </c>
      <c r="C9" s="1" t="s">
        <v>55</v>
      </c>
      <c r="D9" s="1" t="s">
        <v>56</v>
      </c>
      <c r="E9" s="3">
        <v>6000</v>
      </c>
      <c r="F9" s="3">
        <v>6000</v>
      </c>
      <c r="G9" s="3">
        <f t="shared" si="0"/>
        <v>0</v>
      </c>
    </row>
    <row r="10" spans="1:7" x14ac:dyDescent="0.35">
      <c r="A10" s="1" t="s">
        <v>0</v>
      </c>
      <c r="B10" s="1" t="s">
        <v>108</v>
      </c>
      <c r="C10" s="1" t="s">
        <v>57</v>
      </c>
      <c r="D10" s="1" t="s">
        <v>58</v>
      </c>
      <c r="E10" s="3">
        <v>15000</v>
      </c>
      <c r="F10" s="3">
        <v>15000</v>
      </c>
      <c r="G10" s="3">
        <f t="shared" si="0"/>
        <v>0</v>
      </c>
    </row>
    <row r="11" spans="1:7" x14ac:dyDescent="0.35">
      <c r="A11" s="1" t="s">
        <v>0</v>
      </c>
      <c r="B11" s="1" t="s">
        <v>108</v>
      </c>
      <c r="C11" s="1" t="s">
        <v>24</v>
      </c>
      <c r="D11" s="1" t="s">
        <v>25</v>
      </c>
      <c r="E11" s="3">
        <v>50000</v>
      </c>
      <c r="F11" s="3">
        <v>50000</v>
      </c>
      <c r="G11" s="3">
        <f t="shared" si="0"/>
        <v>0</v>
      </c>
    </row>
    <row r="12" spans="1:7" x14ac:dyDescent="0.35">
      <c r="A12" s="8" t="s">
        <v>118</v>
      </c>
      <c r="B12" s="8"/>
      <c r="C12" s="8"/>
      <c r="D12" s="8"/>
      <c r="E12" s="4">
        <f>SUM(E3:E11)</f>
        <v>172250</v>
      </c>
      <c r="F12" s="4">
        <f>SUM(F3:F11)</f>
        <v>172250</v>
      </c>
      <c r="G12" s="4">
        <f t="shared" si="0"/>
        <v>0</v>
      </c>
    </row>
    <row r="13" spans="1:7" x14ac:dyDescent="0.35">
      <c r="A13" s="1" t="s">
        <v>0</v>
      </c>
      <c r="B13" s="1" t="s">
        <v>108</v>
      </c>
      <c r="C13" s="1" t="s">
        <v>109</v>
      </c>
      <c r="D13" s="1" t="s">
        <v>110</v>
      </c>
      <c r="E13" s="3">
        <v>4883000</v>
      </c>
      <c r="F13" s="3">
        <v>3883000</v>
      </c>
      <c r="G13" s="3">
        <f t="shared" si="0"/>
        <v>1000000</v>
      </c>
    </row>
    <row r="14" spans="1:7" x14ac:dyDescent="0.35">
      <c r="A14" s="8" t="s">
        <v>119</v>
      </c>
      <c r="B14" s="8"/>
      <c r="C14" s="8"/>
      <c r="D14" s="8"/>
      <c r="E14" s="4">
        <f>SUM(E13:E13)</f>
        <v>4883000</v>
      </c>
      <c r="F14" s="4">
        <f>SUM(F13:F13)</f>
        <v>3883000</v>
      </c>
      <c r="G14" s="4">
        <f t="shared" si="0"/>
        <v>1000000</v>
      </c>
    </row>
    <row r="15" spans="1:7" x14ac:dyDescent="0.35">
      <c r="A15" s="1" t="s">
        <v>0</v>
      </c>
      <c r="B15" s="1" t="s">
        <v>108</v>
      </c>
      <c r="C15" s="1" t="s">
        <v>123</v>
      </c>
      <c r="D15" s="1" t="s">
        <v>124</v>
      </c>
      <c r="E15" s="3">
        <v>200000</v>
      </c>
      <c r="F15" s="3">
        <v>0</v>
      </c>
      <c r="G15" s="3">
        <f t="shared" si="0"/>
        <v>200000</v>
      </c>
    </row>
    <row r="16" spans="1:7" x14ac:dyDescent="0.35">
      <c r="A16" s="8" t="s">
        <v>115</v>
      </c>
      <c r="B16" s="8"/>
      <c r="C16" s="8"/>
      <c r="D16" s="8"/>
      <c r="E16" s="4">
        <f>SUM(E15)</f>
        <v>200000</v>
      </c>
      <c r="F16" s="4">
        <f t="shared" ref="F16" si="1">SUM(F15)</f>
        <v>0</v>
      </c>
      <c r="G16" s="4">
        <f t="shared" si="0"/>
        <v>200000</v>
      </c>
    </row>
    <row r="17" spans="1:7" x14ac:dyDescent="0.35">
      <c r="A17" s="7" t="s">
        <v>120</v>
      </c>
      <c r="B17" s="7"/>
      <c r="C17" s="7"/>
      <c r="D17" s="7"/>
      <c r="E17" s="4">
        <f>E12+E14+E16</f>
        <v>5255250</v>
      </c>
      <c r="F17" s="4">
        <f>F12+F14+F16</f>
        <v>4055250</v>
      </c>
      <c r="G17" s="4">
        <f t="shared" si="0"/>
        <v>1200000</v>
      </c>
    </row>
  </sheetData>
  <mergeCells count="4">
    <mergeCell ref="A12:D12"/>
    <mergeCell ref="A14:D14"/>
    <mergeCell ref="A16:D16"/>
    <mergeCell ref="A17:D17"/>
  </mergeCells>
  <pageMargins left="0.7" right="0.7" top="0.75" bottom="0.75" header="0.3" footer="0.3"/>
  <pageSetup paperSize="9" orientation="portrait" r:id="rId1"/>
  <ignoredErrors>
    <ignoredError sqref="A3:D10 A13:D13 B15:D15 A11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3301</vt:lpstr>
      <vt:lpstr>3341</vt:lpstr>
      <vt:lpstr>4321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2021-11-18T07:34:24Z</cp:lastPrinted>
  <dcterms:created xsi:type="dcterms:W3CDTF">2021-11-09T06:53:47Z</dcterms:created>
  <dcterms:modified xsi:type="dcterms:W3CDTF">2022-11-16T12:57:22Z</dcterms:modified>
</cp:coreProperties>
</file>