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Nueva carpeta\"/>
    </mc:Choice>
  </mc:AlternateContent>
  <bookViews>
    <workbookView xWindow="0" yWindow="40" windowWidth="7490" windowHeight="4140"/>
  </bookViews>
  <sheets>
    <sheet name="1302" sheetId="1" r:id="rId1"/>
    <sheet name="1321" sheetId="2" r:id="rId2"/>
    <sheet name="1351" sheetId="3" r:id="rId3"/>
    <sheet name="1361" sheetId="4" r:id="rId4"/>
    <sheet name="1621" sheetId="7" r:id="rId5"/>
    <sheet name="1631" sheetId="6" r:id="rId6"/>
    <sheet name="3111" sheetId="8" r:id="rId7"/>
  </sheets>
  <definedNames>
    <definedName name="_xlnm._FilterDatabase" localSheetId="0" hidden="1">'1302'!$A$2:$G$242</definedName>
    <definedName name="_xlnm._FilterDatabase" localSheetId="1" hidden="1">'1321'!$A$2:$G$287</definedName>
    <definedName name="_xlnm._FilterDatabase" localSheetId="2" hidden="1">'1351'!$A$2:$G$248</definedName>
    <definedName name="_xlnm._FilterDatabase" localSheetId="3" hidden="1">'1361'!$A$2:$G$277</definedName>
    <definedName name="_xlnm._FilterDatabase" localSheetId="4" hidden="1">'1621'!$A$2:$G$271</definedName>
    <definedName name="_xlnm._FilterDatabase" localSheetId="5" hidden="1">'1631'!$A$2:$G$271</definedName>
    <definedName name="_xlnm._FilterDatabase" localSheetId="6" hidden="1">'3111'!$A$2:$G$279</definedName>
  </definedNames>
  <calcPr calcId="162913"/>
</workbook>
</file>

<file path=xl/calcChain.xml><?xml version="1.0" encoding="utf-8"?>
<calcChain xmlns="http://schemas.openxmlformats.org/spreadsheetml/2006/main">
  <c r="G4" i="8" l="1"/>
  <c r="G5" i="8"/>
  <c r="G6" i="8"/>
  <c r="G7" i="8"/>
  <c r="G8" i="8"/>
  <c r="G9" i="8"/>
  <c r="G10" i="8"/>
  <c r="G11" i="8"/>
  <c r="G12" i="8"/>
  <c r="G13" i="8"/>
  <c r="G14" i="8"/>
  <c r="G15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40" i="8"/>
  <c r="G41" i="8"/>
  <c r="G42" i="8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4" i="6"/>
  <c r="G5" i="6"/>
  <c r="G6" i="6"/>
  <c r="G7" i="6"/>
  <c r="G8" i="6"/>
  <c r="G9" i="6"/>
  <c r="G10" i="6"/>
  <c r="G11" i="6"/>
  <c r="G12" i="6"/>
  <c r="G13" i="6"/>
  <c r="G14" i="6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" i="7"/>
  <c r="G5" i="7"/>
  <c r="G6" i="7"/>
  <c r="G7" i="7"/>
  <c r="G8" i="7"/>
  <c r="G9" i="7"/>
  <c r="G10" i="7"/>
  <c r="G11" i="7"/>
  <c r="G12" i="7"/>
  <c r="G13" i="7"/>
  <c r="G14" i="7"/>
  <c r="G42" i="7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4" i="4"/>
  <c r="G5" i="4"/>
  <c r="G6" i="4"/>
  <c r="G7" i="4"/>
  <c r="G8" i="4"/>
  <c r="G9" i="4"/>
  <c r="G10" i="4"/>
  <c r="G11" i="4"/>
  <c r="G12" i="4"/>
  <c r="G13" i="4"/>
  <c r="G40" i="4"/>
  <c r="G41" i="4"/>
  <c r="G4" i="3"/>
  <c r="G5" i="3"/>
  <c r="G6" i="3"/>
  <c r="G11" i="3"/>
  <c r="G12" i="3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49" i="2"/>
  <c r="G50" i="2"/>
  <c r="G51" i="2"/>
  <c r="G13" i="1"/>
  <c r="G14" i="1"/>
  <c r="G15" i="1"/>
  <c r="G16" i="1"/>
  <c r="G4" i="1"/>
  <c r="G5" i="1"/>
  <c r="G6" i="1"/>
  <c r="G7" i="1"/>
  <c r="G8" i="1"/>
  <c r="G9" i="1"/>
  <c r="G10" i="1"/>
  <c r="G18" i="1"/>
  <c r="G3" i="1"/>
  <c r="G3" i="2" l="1"/>
  <c r="G3" i="6"/>
  <c r="G3" i="4"/>
  <c r="G18" i="2"/>
  <c r="G48" i="2"/>
  <c r="G10" i="3"/>
  <c r="G15" i="4"/>
  <c r="G39" i="4"/>
  <c r="G41" i="7"/>
  <c r="G16" i="6"/>
  <c r="G39" i="8"/>
  <c r="G12" i="1"/>
  <c r="G3" i="8"/>
  <c r="G3" i="7"/>
  <c r="G3" i="3"/>
  <c r="G46" i="2"/>
  <c r="G8" i="3"/>
  <c r="G37" i="4"/>
  <c r="G16" i="7"/>
  <c r="F43" i="7"/>
  <c r="G34" i="6"/>
  <c r="G17" i="8"/>
  <c r="E43" i="7"/>
  <c r="G43" i="7" s="1"/>
  <c r="G40" i="7"/>
  <c r="F38" i="4"/>
  <c r="E38" i="4"/>
  <c r="G38" i="4" s="1"/>
  <c r="F47" i="2"/>
  <c r="E47" i="2"/>
  <c r="G47" i="2" l="1"/>
  <c r="F43" i="8"/>
  <c r="F33" i="6" l="1"/>
  <c r="E33" i="6"/>
  <c r="G33" i="6" s="1"/>
  <c r="E39" i="7"/>
  <c r="G39" i="7" s="1"/>
  <c r="F39" i="7"/>
  <c r="E43" i="8"/>
  <c r="G43" i="8" s="1"/>
  <c r="F38" i="8"/>
  <c r="E38" i="8"/>
  <c r="G38" i="8" s="1"/>
  <c r="F16" i="8"/>
  <c r="E16" i="8"/>
  <c r="G16" i="8" s="1"/>
  <c r="F35" i="6"/>
  <c r="E35" i="6"/>
  <c r="G35" i="6" s="1"/>
  <c r="F15" i="6"/>
  <c r="E15" i="6"/>
  <c r="G15" i="6" s="1"/>
  <c r="F15" i="7"/>
  <c r="E15" i="7"/>
  <c r="G15" i="7" s="1"/>
  <c r="F42" i="4"/>
  <c r="E42" i="4"/>
  <c r="G42" i="4" s="1"/>
  <c r="F36" i="4"/>
  <c r="E36" i="4"/>
  <c r="G36" i="4" s="1"/>
  <c r="F14" i="4"/>
  <c r="E14" i="4"/>
  <c r="G14" i="4" s="1"/>
  <c r="F13" i="3"/>
  <c r="E13" i="3"/>
  <c r="G13" i="3" s="1"/>
  <c r="F9" i="3"/>
  <c r="E9" i="3"/>
  <c r="G9" i="3" s="1"/>
  <c r="F7" i="3"/>
  <c r="E7" i="3"/>
  <c r="G7" i="3" s="1"/>
  <c r="F52" i="2"/>
  <c r="E52" i="2"/>
  <c r="G52" i="2" s="1"/>
  <c r="F45" i="2"/>
  <c r="E45" i="2"/>
  <c r="G45" i="2" s="1"/>
  <c r="F17" i="2"/>
  <c r="E17" i="2"/>
  <c r="G17" i="2" s="1"/>
  <c r="F19" i="1"/>
  <c r="E19" i="1"/>
  <c r="G19" i="1" s="1"/>
  <c r="F17" i="1"/>
  <c r="E17" i="1"/>
  <c r="G17" i="1" s="1"/>
  <c r="F11" i="1"/>
  <c r="E11" i="1"/>
  <c r="G11" i="1" s="1"/>
  <c r="F44" i="8" l="1"/>
  <c r="E44" i="8"/>
  <c r="F53" i="2"/>
  <c r="E43" i="4"/>
  <c r="F43" i="4"/>
  <c r="E53" i="2"/>
  <c r="E36" i="6"/>
  <c r="F36" i="6"/>
  <c r="F44" i="7"/>
  <c r="E44" i="7"/>
  <c r="F14" i="3"/>
  <c r="E14" i="3"/>
  <c r="F20" i="1"/>
  <c r="E20" i="1"/>
  <c r="G14" i="3" l="1"/>
  <c r="G53" i="2"/>
  <c r="G20" i="1"/>
  <c r="G44" i="8"/>
  <c r="G44" i="7"/>
  <c r="G36" i="6"/>
  <c r="G43" i="4"/>
</calcChain>
</file>

<file path=xl/sharedStrings.xml><?xml version="1.0" encoding="utf-8"?>
<sst xmlns="http://schemas.openxmlformats.org/spreadsheetml/2006/main" count="903" uniqueCount="152">
  <si>
    <t>DIFERENCIA</t>
  </si>
  <si>
    <t>Orgánica</t>
  </si>
  <si>
    <t>Programa</t>
  </si>
  <si>
    <t>Económica</t>
  </si>
  <si>
    <t>Descripción</t>
  </si>
  <si>
    <t>Retribuciones básicas.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</si>
  <si>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</si>
  <si>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</si>
  <si>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</si>
  <si>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</si>
  <si>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</si>
  <si>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</si>
  <si>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</si>
  <si>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</si>
  <si>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</si>
  <si>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</si>
  <si>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223</t>
  </si>
  <si>
    <t>Transportes.</t>
  </si>
  <si>
    <t>22601</t>
  </si>
  <si>
    <t>Atenciones protocolarias y representativas.</t>
  </si>
  <si>
    <t>23020</t>
  </si>
  <si>
    <t>Dietas del personal no directivo</t>
  </si>
  <si>
    <t>23120</t>
  </si>
  <si>
    <t>Locomoción del personal no directivo.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</si>
  <si>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</si>
  <si>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</si>
  <si>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</si>
  <si>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</si>
  <si>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</si>
  <si>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</si>
  <si>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</si>
  <si>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</si>
  <si>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</si>
  <si>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</si>
  <si>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</si>
  <si>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</si>
  <si>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</si>
  <si>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</si>
  <si>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</si>
  <si>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</si>
  <si>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</si>
  <si>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</si>
  <si>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</si>
  <si>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</si>
  <si>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</si>
  <si>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</si>
  <si>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</si>
  <si>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</si>
  <si>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</si>
  <si>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</si>
  <si>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</si>
  <si>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</si>
  <si>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</si>
  <si>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</si>
  <si>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</si>
  <si>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</si>
  <si>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</si>
  <si>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</si>
  <si>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</si>
  <si>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</si>
  <si>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</si>
  <si>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</si>
  <si>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</si>
  <si>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</si>
  <si>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</si>
  <si>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</si>
  <si>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</si>
  <si>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</si>
  <si>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</si>
  <si>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</si>
  <si>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</si>
  <si>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</si>
  <si>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466</t>
  </si>
  <si>
    <t>A otras Entidades que agrupen municipios.</t>
  </si>
  <si>
    <t>202</t>
  </si>
  <si>
    <t>Arrendamientos de edificios y otras construcciones.</t>
  </si>
  <si>
    <t>83000</t>
  </si>
  <si>
    <t>Anuncios por cuenta de particulares</t>
  </si>
  <si>
    <t>212</t>
  </si>
  <si>
    <t>Reparación de edificios y otras construcciones.</t>
  </si>
  <si>
    <t>Equipos para procesos de información.</t>
  </si>
  <si>
    <t>641</t>
  </si>
  <si>
    <t>Gastos en aplicaciones informáticas.</t>
  </si>
  <si>
    <t>204</t>
  </si>
  <si>
    <t>Arrendamientos de material de transporte.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</si>
  <si>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</si>
  <si>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</si>
  <si>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</si>
  <si>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</si>
  <si>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</si>
  <si>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</si>
  <si>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</si>
  <si>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</si>
  <si>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633</t>
  </si>
  <si>
    <t>634</t>
  </si>
  <si>
    <t>48999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</si>
  <si>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</si>
  <si>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</si>
  <si>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</si>
  <si>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</si>
  <si>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</si>
  <si>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</si>
  <si>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</si>
  <si>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</si>
  <si>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22106</t>
  </si>
  <si>
    <t>Productos farmacéuticos y material sanitario.</t>
  </si>
  <si>
    <t>150</t>
  </si>
  <si>
    <t>Productividad.</t>
  </si>
  <si>
    <t>16200</t>
  </si>
  <si>
    <t>Formación y perfeccionamiento del personal.</t>
  </si>
  <si>
    <t>626</t>
  </si>
  <si>
    <t>22203</t>
  </si>
  <si>
    <t>Informáticas.</t>
  </si>
  <si>
    <t>629</t>
  </si>
  <si>
    <t>Otras inv nuevas asoc al funcionam operativo de los serv</t>
  </si>
  <si>
    <t>22113</t>
  </si>
  <si>
    <t>Manutención de animales.</t>
  </si>
  <si>
    <t>11</t>
  </si>
  <si>
    <t>1302</t>
  </si>
  <si>
    <t>1321</t>
  </si>
  <si>
    <t>1351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</si>
  <si>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</si>
  <si>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</si>
  <si>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</si>
  <si>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</si>
  <si>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</si>
  <si>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</si>
  <si>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1361</t>
  </si>
  <si>
    <t>1621</t>
  </si>
  <si>
    <t>219</t>
  </si>
  <si>
    <t>Otro inmovilizado material.</t>
  </si>
  <si>
    <t>1631</t>
  </si>
  <si>
    <t>3111</t>
  </si>
  <si>
    <t>48989</t>
  </si>
  <si>
    <t>Transf. Colegio Oficial de Veterinarios de Vallladolid</t>
  </si>
  <si>
    <t>48990</t>
  </si>
  <si>
    <t>Transf. Hermandad de Donantes de Sangre</t>
  </si>
  <si>
    <t>CAPITULO I. GASTOS DE PERSONAL</t>
  </si>
  <si>
    <t>CAPITULO II. GASTOS BIENES CORRIENTES Y SERVICIOS</t>
  </si>
  <si>
    <t>CAPITULO IV. TRANSFERENCIAS CORRIENTES</t>
  </si>
  <si>
    <t>CAPITULO VI. INVERSIONES REALES</t>
  </si>
  <si>
    <t>CAPITULO VIII. ACTIVOS FINANCIEROS</t>
  </si>
  <si>
    <t>TOTAL PROGRAMA DIRECCIÓN DEL ÁREA DE SALUD PÚBLICA Y SEGURIDAD C.</t>
  </si>
  <si>
    <t>TOTAL PROGRAMA POLICÍA MUNICIPAL</t>
  </si>
  <si>
    <t>TOTAL PROGRAMA PROTECCIÓN CIVIL</t>
  </si>
  <si>
    <t>TOTAL PROGRAMA PREVENCIÓN Y EXTINCIÓN DE INCENDIOS</t>
  </si>
  <si>
    <t>TOTAL PROGRAMA RECOGIDA DE RESIDUOS</t>
  </si>
  <si>
    <t>TOTAL PROGRAMA LIMPIEZA VIARIA</t>
  </si>
  <si>
    <t>TOTAL PROGRAMA PROTECCIÓN DE LA SALUBRIDAD PÚBLICA</t>
  </si>
  <si>
    <t>48901</t>
  </si>
  <si>
    <t>Transf. Club Deportivo APVA (Atletismo Policía Valladolid)</t>
  </si>
  <si>
    <t>Transf. Club Deportivo Bomberos Valladolid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</si>
</sst>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/>
  </cellStyleXfs>
  <cellXfs count="20">
    <xf numFmtId="0" fontId="0" fillId="0" borderId="0" xfId="0" applyNumberFormat="1" applyFill="1" applyBorder="1" applyAlignment="1" applyProtection="1"/>
    <xf numFmtId="4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0" fontId="2" fillId="0" borderId="0" xfId="0" applyNumberFormat="1" applyFont="1" applyFill="1" applyBorder="1" applyAlignment="1" applyProtection="1">
      <alignment horizontal="left"/>
    </xf>
    <xf numFmtId="4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</cellXfs>
  <cellStyles count="4">
    <cellStyle name="Normal" xfId="0" builtinId="0"/>
    <cellStyle name="Normal 2" xfId="2"/>
    <cellStyle name="Normal 2 2" xfId="1"/>
    <cellStyle name="Normal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workbookViewId="0">
      <selection activeCell="A20" sqref="A20:D20"/>
    </sheetView>
  </sheetViews>
  <sheetFormatPr baseColWidth="10" defaultRowHeight="14.4" customHeight="1" x14ac:dyDescent="0.2"/>
  <cols>
    <col min="1" max="1" width="7.296875" style="12" bestFit="1" customWidth="1"/>
    <col min="2" max="2" width="8.69921875" style="12" bestFit="1" customWidth="1"/>
    <col min="3" max="3" width="9.3984375" style="12" bestFit="1" customWidth="1"/>
    <col min="4" max="4" width="42.09765625" style="2" bestFit="1" customWidth="1"/>
    <col min="5" max="6" width="8.8984375" style="2" bestFit="1" customWidth="1"/>
    <col min="7" max="7" width="10.3984375" style="2" bestFit="1" customWidth="1"/>
    <col min="8" max="16384" width="11.19921875" style="2"/>
  </cols>
  <sheetData>
    <row r="2" spans="1:7" s="3" customFormat="1" ht="14.4" customHeight="1" x14ac:dyDescent="0.25">
      <c r="A2" s="10" t="s">
        <v>1</v>
      </c>
      <c r="B2" s="10" t="s">
        <v>2</v>
      </c>
      <c r="C2" s="10" t="s">
        <v>3</v>
      </c>
      <c r="D2" s="7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4" t="s">
        <v>117</v>
      </c>
      <c r="B3" s="4" t="s">
        <v>118</v>
      </c>
      <c r="C3" s="4" t="s">
        <v>25</v>
      </c>
      <c r="D3" s="5" t="s">
        <v>26</v>
      </c>
      <c r="E3" s="14">
        <v>101308</v>
      </c>
      <c r="F3" s="14">
        <v>98454</v>
      </c>
      <c r="G3" s="14">
        <f>+E3-F3</f>
        <v>2854</v>
      </c>
    </row>
    <row r="4" spans="1:7" ht="14.4" customHeight="1" x14ac:dyDescent="0.2">
      <c r="A4" s="4" t="s">
        <v>117</v>
      </c>
      <c r="B4" s="4" t="s">
        <v>118</v>
      </c>
      <c r="C4" s="4" t="s">
        <v>27</v>
      </c>
      <c r="D4" s="5" t="s">
        <v>28</v>
      </c>
      <c r="E4" s="14">
        <v>14847</v>
      </c>
      <c r="F4" s="14">
        <v>14429</v>
      </c>
      <c r="G4" s="14">
        <f t="shared" ref="G4:G20" si="0">+E4-F4</f>
        <v>418</v>
      </c>
    </row>
    <row r="5" spans="1:7" ht="14.4" customHeight="1" x14ac:dyDescent="0.2">
      <c r="A5" s="4" t="s">
        <v>117</v>
      </c>
      <c r="B5" s="4" t="s">
        <v>118</v>
      </c>
      <c r="C5" s="4" t="s">
        <v>6</v>
      </c>
      <c r="D5" s="5" t="s">
        <v>7</v>
      </c>
      <c r="E5" s="14">
        <v>34115</v>
      </c>
      <c r="F5" s="14">
        <v>33154</v>
      </c>
      <c r="G5" s="14">
        <f t="shared" si="0"/>
        <v>961</v>
      </c>
    </row>
    <row r="6" spans="1:7" ht="14.4" customHeight="1" x14ac:dyDescent="0.2">
      <c r="A6" s="4" t="s">
        <v>117</v>
      </c>
      <c r="B6" s="4" t="s">
        <v>118</v>
      </c>
      <c r="C6" s="4" t="s">
        <v>29</v>
      </c>
      <c r="D6" s="5" t="s">
        <v>30</v>
      </c>
      <c r="E6" s="14">
        <v>9639</v>
      </c>
      <c r="F6" s="14">
        <v>9367</v>
      </c>
      <c r="G6" s="14">
        <f t="shared" si="0"/>
        <v>272</v>
      </c>
    </row>
    <row r="7" spans="1:7" ht="14.4" customHeight="1" x14ac:dyDescent="0.2">
      <c r="A7" s="4" t="s">
        <v>117</v>
      </c>
      <c r="B7" s="4" t="s">
        <v>118</v>
      </c>
      <c r="C7" s="4" t="s">
        <v>8</v>
      </c>
      <c r="D7" s="5" t="s">
        <v>9</v>
      </c>
      <c r="E7" s="14">
        <v>21268</v>
      </c>
      <c r="F7" s="14">
        <v>25482</v>
      </c>
      <c r="G7" s="14">
        <f t="shared" si="0"/>
        <v>-4214</v>
      </c>
    </row>
    <row r="8" spans="1:7" ht="14.4" customHeight="1" x14ac:dyDescent="0.2">
      <c r="A8" s="4" t="s">
        <v>117</v>
      </c>
      <c r="B8" s="4" t="s">
        <v>118</v>
      </c>
      <c r="C8" s="4" t="s">
        <v>10</v>
      </c>
      <c r="D8" s="5" t="s">
        <v>11</v>
      </c>
      <c r="E8" s="14">
        <v>104188</v>
      </c>
      <c r="F8" s="14">
        <v>101252</v>
      </c>
      <c r="G8" s="14">
        <f t="shared" si="0"/>
        <v>2936</v>
      </c>
    </row>
    <row r="9" spans="1:7" ht="14.4" customHeight="1" x14ac:dyDescent="0.2">
      <c r="A9" s="4" t="s">
        <v>117</v>
      </c>
      <c r="B9" s="4" t="s">
        <v>118</v>
      </c>
      <c r="C9" s="4" t="s">
        <v>12</v>
      </c>
      <c r="D9" s="5" t="s">
        <v>13</v>
      </c>
      <c r="E9" s="14">
        <v>255958</v>
      </c>
      <c r="F9" s="14">
        <v>248747</v>
      </c>
      <c r="G9" s="14">
        <f t="shared" si="0"/>
        <v>7211</v>
      </c>
    </row>
    <row r="10" spans="1:7" ht="14.4" customHeight="1" x14ac:dyDescent="0.2">
      <c r="A10" s="4" t="s">
        <v>117</v>
      </c>
      <c r="B10" s="4" t="s">
        <v>118</v>
      </c>
      <c r="C10" s="4" t="s">
        <v>14</v>
      </c>
      <c r="D10" s="5" t="s">
        <v>15</v>
      </c>
      <c r="E10" s="14">
        <v>7718</v>
      </c>
      <c r="F10" s="14">
        <v>10121</v>
      </c>
      <c r="G10" s="14">
        <f t="shared" si="0"/>
        <v>-2403</v>
      </c>
    </row>
    <row r="11" spans="1:7" s="3" customFormat="1" ht="14.4" customHeight="1" x14ac:dyDescent="0.25">
      <c r="A11" s="17" t="s">
        <v>137</v>
      </c>
      <c r="B11" s="17"/>
      <c r="C11" s="17"/>
      <c r="D11" s="17"/>
      <c r="E11" s="6">
        <f>SUM(E3:E10)</f>
        <v>549041</v>
      </c>
      <c r="F11" s="6">
        <f t="shared" ref="F11" si="1">SUM(F3:F10)</f>
        <v>541006</v>
      </c>
      <c r="G11" s="16">
        <f t="shared" si="0"/>
        <v>8035</v>
      </c>
    </row>
    <row r="12" spans="1:7" ht="14.4" customHeight="1" x14ac:dyDescent="0.2">
      <c r="A12" s="4" t="s">
        <v>117</v>
      </c>
      <c r="B12" s="4" t="s">
        <v>118</v>
      </c>
      <c r="C12" s="4" t="s">
        <v>31</v>
      </c>
      <c r="D12" s="5" t="s">
        <v>32</v>
      </c>
      <c r="E12" s="14">
        <v>500</v>
      </c>
      <c r="F12" s="14">
        <v>500</v>
      </c>
      <c r="G12" s="14">
        <f t="shared" si="0"/>
        <v>0</v>
      </c>
    </row>
    <row r="13" spans="1:7" ht="14.4" customHeight="1" x14ac:dyDescent="0.2">
      <c r="A13" s="4" t="s">
        <v>117</v>
      </c>
      <c r="B13" s="4" t="s">
        <v>118</v>
      </c>
      <c r="C13" s="4" t="s">
        <v>33</v>
      </c>
      <c r="D13" s="5" t="s">
        <v>34</v>
      </c>
      <c r="E13" s="14">
        <v>500</v>
      </c>
      <c r="F13" s="14">
        <v>500</v>
      </c>
      <c r="G13" s="14">
        <f t="shared" si="0"/>
        <v>0</v>
      </c>
    </row>
    <row r="14" spans="1:7" ht="14.4" customHeight="1" x14ac:dyDescent="0.2">
      <c r="A14" s="4" t="s">
        <v>117</v>
      </c>
      <c r="B14" s="4" t="s">
        <v>118</v>
      </c>
      <c r="C14" s="4" t="s">
        <v>58</v>
      </c>
      <c r="D14" s="5" t="s">
        <v>59</v>
      </c>
      <c r="E14" s="14">
        <v>2000</v>
      </c>
      <c r="F14" s="14">
        <v>2000</v>
      </c>
      <c r="G14" s="14">
        <f t="shared" si="0"/>
        <v>0</v>
      </c>
    </row>
    <row r="15" spans="1:7" ht="14.4" customHeight="1" x14ac:dyDescent="0.2">
      <c r="A15" s="4" t="s">
        <v>117</v>
      </c>
      <c r="B15" s="4" t="s">
        <v>118</v>
      </c>
      <c r="C15" s="4" t="s">
        <v>20</v>
      </c>
      <c r="D15" s="5" t="s">
        <v>21</v>
      </c>
      <c r="E15" s="14">
        <v>500</v>
      </c>
      <c r="F15" s="14">
        <v>500</v>
      </c>
      <c r="G15" s="14">
        <f t="shared" si="0"/>
        <v>0</v>
      </c>
    </row>
    <row r="16" spans="1:7" ht="14.4" customHeight="1" x14ac:dyDescent="0.2">
      <c r="A16" s="4" t="s">
        <v>117</v>
      </c>
      <c r="B16" s="4" t="s">
        <v>118</v>
      </c>
      <c r="C16" s="4" t="s">
        <v>22</v>
      </c>
      <c r="D16" s="5" t="s">
        <v>23</v>
      </c>
      <c r="E16" s="14">
        <v>500</v>
      </c>
      <c r="F16" s="14">
        <v>500</v>
      </c>
      <c r="G16" s="14">
        <f t="shared" si="0"/>
        <v>0</v>
      </c>
    </row>
    <row r="17" spans="1:7" s="3" customFormat="1" ht="14.4" customHeight="1" x14ac:dyDescent="0.25">
      <c r="A17" s="17" t="s">
        <v>138</v>
      </c>
      <c r="B17" s="17"/>
      <c r="C17" s="17"/>
      <c r="D17" s="17"/>
      <c r="E17" s="6">
        <f>SUM(E12:E16)</f>
        <v>4000</v>
      </c>
      <c r="F17" s="6">
        <f t="shared" ref="F17" si="2">SUM(F12:F16)</f>
        <v>4000</v>
      </c>
      <c r="G17" s="16">
        <f t="shared" si="0"/>
        <v>0</v>
      </c>
    </row>
    <row r="18" spans="1:7" ht="14.4" customHeight="1" x14ac:dyDescent="0.2">
      <c r="A18" s="4" t="s">
        <v>117</v>
      </c>
      <c r="B18" s="4" t="s">
        <v>118</v>
      </c>
      <c r="C18" s="4" t="s">
        <v>76</v>
      </c>
      <c r="D18" s="5" t="s">
        <v>77</v>
      </c>
      <c r="E18" s="14">
        <v>500</v>
      </c>
      <c r="F18" s="14">
        <v>1000</v>
      </c>
      <c r="G18" s="14">
        <f t="shared" si="0"/>
        <v>-500</v>
      </c>
    </row>
    <row r="19" spans="1:7" s="3" customFormat="1" ht="14.4" customHeight="1" x14ac:dyDescent="0.25">
      <c r="A19" s="17" t="s">
        <v>141</v>
      </c>
      <c r="B19" s="17"/>
      <c r="C19" s="17"/>
      <c r="D19" s="17"/>
      <c r="E19" s="6">
        <f>SUM(E18)</f>
        <v>500</v>
      </c>
      <c r="F19" s="6">
        <f t="shared" ref="F19" si="3">SUM(F18)</f>
        <v>1000</v>
      </c>
      <c r="G19" s="16">
        <f t="shared" si="0"/>
        <v>-500</v>
      </c>
    </row>
    <row r="20" spans="1:7" ht="14.4" customHeight="1" x14ac:dyDescent="0.2">
      <c r="A20" s="17" t="s">
        <v>142</v>
      </c>
      <c r="B20" s="17"/>
      <c r="C20" s="17"/>
      <c r="D20" s="17"/>
      <c r="E20" s="6">
        <f>+E11+E17+E19</f>
        <v>553541</v>
      </c>
      <c r="F20" s="6">
        <f t="shared" ref="F20" si="4">+F11+F17+F19</f>
        <v>546006</v>
      </c>
      <c r="G20" s="16">
        <f t="shared" si="0"/>
        <v>7535</v>
      </c>
    </row>
  </sheetData>
  <mergeCells count="4">
    <mergeCell ref="A11:D11"/>
    <mergeCell ref="A19:D19"/>
    <mergeCell ref="A17:D17"/>
    <mergeCell ref="A20:D20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  <ignoredErrors>
    <ignoredError sqref="E11:F11" formulaRange="1"/>
    <ignoredError sqref="A3:D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zoomScaleNormal="100" workbookViewId="0">
      <selection activeCell="A53" sqref="A53:D53"/>
    </sheetView>
  </sheetViews>
  <sheetFormatPr baseColWidth="10" defaultRowHeight="14.4" customHeight="1" x14ac:dyDescent="0.2"/>
  <cols>
    <col min="1" max="1" width="7.296875" style="2" bestFit="1" customWidth="1"/>
    <col min="2" max="2" width="7.59765625" style="2" bestFit="1" customWidth="1"/>
    <col min="3" max="3" width="9.5" style="2" bestFit="1" customWidth="1"/>
    <col min="4" max="4" width="42.19921875" style="2" customWidth="1"/>
    <col min="5" max="6" width="11.09765625" style="2" bestFit="1" customWidth="1"/>
    <col min="7" max="7" width="10.796875" style="2" bestFit="1" customWidth="1"/>
    <col min="8" max="16384" width="11.19921875" style="2"/>
  </cols>
  <sheetData>
    <row r="2" spans="1:7" ht="14.4" customHeight="1" x14ac:dyDescent="0.2">
      <c r="A2" s="10" t="s">
        <v>1</v>
      </c>
      <c r="B2" s="10" t="s">
        <v>2</v>
      </c>
      <c r="C2" s="10" t="s">
        <v>3</v>
      </c>
      <c r="D2" s="7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5" t="s">
        <v>117</v>
      </c>
      <c r="B3" s="5" t="s">
        <v>119</v>
      </c>
      <c r="C3" s="5" t="s">
        <v>25</v>
      </c>
      <c r="D3" s="5" t="s">
        <v>26</v>
      </c>
      <c r="E3" s="14">
        <v>84470</v>
      </c>
      <c r="F3" s="14">
        <v>114862</v>
      </c>
      <c r="G3" s="14">
        <f>+E3-F3</f>
        <v>-30392</v>
      </c>
    </row>
    <row r="4" spans="1:7" ht="14.4" customHeight="1" x14ac:dyDescent="0.2">
      <c r="A4" s="5" t="s">
        <v>117</v>
      </c>
      <c r="B4" s="5" t="s">
        <v>119</v>
      </c>
      <c r="C4" s="5" t="s">
        <v>27</v>
      </c>
      <c r="D4" s="5" t="s">
        <v>28</v>
      </c>
      <c r="E4" s="14">
        <v>344035</v>
      </c>
      <c r="F4" s="14">
        <v>303920</v>
      </c>
      <c r="G4" s="14">
        <f t="shared" ref="G4:G53" si="0">+E4-F4</f>
        <v>40115</v>
      </c>
    </row>
    <row r="5" spans="1:7" ht="14.4" customHeight="1" x14ac:dyDescent="0.2">
      <c r="A5" s="5" t="s">
        <v>117</v>
      </c>
      <c r="B5" s="5" t="s">
        <v>119</v>
      </c>
      <c r="C5" s="5" t="s">
        <v>6</v>
      </c>
      <c r="D5" s="5" t="s">
        <v>7</v>
      </c>
      <c r="E5" s="14">
        <v>5435857</v>
      </c>
      <c r="F5" s="14">
        <v>4864952</v>
      </c>
      <c r="G5" s="14">
        <f t="shared" si="0"/>
        <v>570905</v>
      </c>
    </row>
    <row r="6" spans="1:7" ht="14.4" customHeight="1" x14ac:dyDescent="0.2">
      <c r="A6" s="5" t="s">
        <v>117</v>
      </c>
      <c r="B6" s="5" t="s">
        <v>119</v>
      </c>
      <c r="C6" s="5" t="s">
        <v>29</v>
      </c>
      <c r="D6" s="5" t="s">
        <v>30</v>
      </c>
      <c r="E6" s="14">
        <v>130123</v>
      </c>
      <c r="F6" s="14">
        <v>74938</v>
      </c>
      <c r="G6" s="14">
        <f t="shared" si="0"/>
        <v>55185</v>
      </c>
    </row>
    <row r="7" spans="1:7" ht="14.4" customHeight="1" x14ac:dyDescent="0.2">
      <c r="A7" s="5" t="s">
        <v>117</v>
      </c>
      <c r="B7" s="5" t="s">
        <v>119</v>
      </c>
      <c r="C7" s="5" t="s">
        <v>8</v>
      </c>
      <c r="D7" s="5" t="s">
        <v>9</v>
      </c>
      <c r="E7" s="14">
        <v>977784</v>
      </c>
      <c r="F7" s="14">
        <v>994577</v>
      </c>
      <c r="G7" s="14">
        <f t="shared" si="0"/>
        <v>-16793</v>
      </c>
    </row>
    <row r="8" spans="1:7" ht="14.4" customHeight="1" x14ac:dyDescent="0.2">
      <c r="A8" s="5" t="s">
        <v>117</v>
      </c>
      <c r="B8" s="5" t="s">
        <v>119</v>
      </c>
      <c r="C8" s="5" t="s">
        <v>10</v>
      </c>
      <c r="D8" s="5" t="s">
        <v>11</v>
      </c>
      <c r="E8" s="14">
        <v>3366972</v>
      </c>
      <c r="F8" s="14">
        <v>2597192</v>
      </c>
      <c r="G8" s="14">
        <f t="shared" si="0"/>
        <v>769780</v>
      </c>
    </row>
    <row r="9" spans="1:7" ht="14.4" customHeight="1" x14ac:dyDescent="0.2">
      <c r="A9" s="5" t="s">
        <v>117</v>
      </c>
      <c r="B9" s="5" t="s">
        <v>119</v>
      </c>
      <c r="C9" s="5" t="s">
        <v>12</v>
      </c>
      <c r="D9" s="5" t="s">
        <v>13</v>
      </c>
      <c r="E9" s="14">
        <v>10358434</v>
      </c>
      <c r="F9" s="14">
        <v>9486674</v>
      </c>
      <c r="G9" s="14">
        <f t="shared" si="0"/>
        <v>871760</v>
      </c>
    </row>
    <row r="10" spans="1:7" ht="14.4" customHeight="1" x14ac:dyDescent="0.2">
      <c r="A10" s="5" t="s">
        <v>117</v>
      </c>
      <c r="B10" s="5" t="s">
        <v>119</v>
      </c>
      <c r="C10" s="5" t="s">
        <v>14</v>
      </c>
      <c r="D10" s="5" t="s">
        <v>15</v>
      </c>
      <c r="E10" s="14">
        <v>431302</v>
      </c>
      <c r="F10" s="14">
        <v>449628</v>
      </c>
      <c r="G10" s="14">
        <f t="shared" si="0"/>
        <v>-18326</v>
      </c>
    </row>
    <row r="11" spans="1:7" ht="14.4" customHeight="1" x14ac:dyDescent="0.2">
      <c r="A11" s="5" t="s">
        <v>117</v>
      </c>
      <c r="B11" s="5" t="s">
        <v>119</v>
      </c>
      <c r="C11" s="5" t="s">
        <v>41</v>
      </c>
      <c r="D11" s="5" t="s">
        <v>5</v>
      </c>
      <c r="E11" s="14">
        <v>396501</v>
      </c>
      <c r="F11" s="14">
        <v>421509</v>
      </c>
      <c r="G11" s="14">
        <f t="shared" si="0"/>
        <v>-25008</v>
      </c>
    </row>
    <row r="12" spans="1:7" ht="14.4" customHeight="1" x14ac:dyDescent="0.2">
      <c r="A12" s="5" t="s">
        <v>117</v>
      </c>
      <c r="B12" s="5" t="s">
        <v>119</v>
      </c>
      <c r="C12" s="5" t="s">
        <v>42</v>
      </c>
      <c r="D12" s="5" t="s">
        <v>43</v>
      </c>
      <c r="E12" s="14">
        <v>35000</v>
      </c>
      <c r="F12" s="14">
        <v>35000</v>
      </c>
      <c r="G12" s="14">
        <f t="shared" si="0"/>
        <v>0</v>
      </c>
    </row>
    <row r="13" spans="1:7" ht="14.4" customHeight="1" x14ac:dyDescent="0.2">
      <c r="A13" s="5" t="s">
        <v>117</v>
      </c>
      <c r="B13" s="5" t="s">
        <v>119</v>
      </c>
      <c r="C13" s="5" t="s">
        <v>44</v>
      </c>
      <c r="D13" s="5" t="s">
        <v>45</v>
      </c>
      <c r="E13" s="14">
        <v>403904</v>
      </c>
      <c r="F13" s="14">
        <v>437676</v>
      </c>
      <c r="G13" s="14">
        <f t="shared" si="0"/>
        <v>-33772</v>
      </c>
    </row>
    <row r="14" spans="1:7" ht="14.4" customHeight="1" x14ac:dyDescent="0.2">
      <c r="A14" s="5" t="s">
        <v>117</v>
      </c>
      <c r="B14" s="5" t="s">
        <v>119</v>
      </c>
      <c r="C14" s="5" t="s">
        <v>106</v>
      </c>
      <c r="D14" s="5" t="s">
        <v>107</v>
      </c>
      <c r="E14" s="14">
        <v>400000</v>
      </c>
      <c r="F14" s="14">
        <v>400000</v>
      </c>
      <c r="G14" s="14">
        <f t="shared" si="0"/>
        <v>0</v>
      </c>
    </row>
    <row r="15" spans="1:7" ht="14.4" customHeight="1" x14ac:dyDescent="0.2">
      <c r="A15" s="5" t="s">
        <v>117</v>
      </c>
      <c r="B15" s="5" t="s">
        <v>119</v>
      </c>
      <c r="C15" s="5" t="s">
        <v>46</v>
      </c>
      <c r="D15" s="5" t="s">
        <v>47</v>
      </c>
      <c r="E15" s="14">
        <v>875580</v>
      </c>
      <c r="F15" s="14">
        <v>580000</v>
      </c>
      <c r="G15" s="14">
        <f t="shared" si="0"/>
        <v>295580</v>
      </c>
    </row>
    <row r="16" spans="1:7" ht="14.4" customHeight="1" x14ac:dyDescent="0.2">
      <c r="A16" s="5" t="s">
        <v>117</v>
      </c>
      <c r="B16" s="5" t="s">
        <v>119</v>
      </c>
      <c r="C16" s="5" t="s">
        <v>108</v>
      </c>
      <c r="D16" s="5" t="s">
        <v>109</v>
      </c>
      <c r="E16" s="14">
        <v>150000</v>
      </c>
      <c r="F16" s="14">
        <v>150000</v>
      </c>
      <c r="G16" s="14">
        <f t="shared" si="0"/>
        <v>0</v>
      </c>
    </row>
    <row r="17" spans="1:7" ht="14.4" customHeight="1" x14ac:dyDescent="0.2">
      <c r="A17" s="17" t="s">
        <v>137</v>
      </c>
      <c r="B17" s="17"/>
      <c r="C17" s="17"/>
      <c r="D17" s="17"/>
      <c r="E17" s="6">
        <f>SUM(E3:E16)</f>
        <v>23389962</v>
      </c>
      <c r="F17" s="6">
        <f>SUM(F3:F16)</f>
        <v>20910928</v>
      </c>
      <c r="G17" s="16">
        <f t="shared" si="0"/>
        <v>2479034</v>
      </c>
    </row>
    <row r="18" spans="1:7" ht="14.4" customHeight="1" x14ac:dyDescent="0.2">
      <c r="A18" s="5" t="s">
        <v>117</v>
      </c>
      <c r="B18" s="5" t="s">
        <v>119</v>
      </c>
      <c r="C18" s="5" t="s">
        <v>74</v>
      </c>
      <c r="D18" s="5" t="s">
        <v>75</v>
      </c>
      <c r="E18" s="14">
        <v>5000</v>
      </c>
      <c r="F18" s="14">
        <v>10000</v>
      </c>
      <c r="G18" s="14">
        <f t="shared" si="0"/>
        <v>-5000</v>
      </c>
    </row>
    <row r="19" spans="1:7" ht="14.4" customHeight="1" x14ac:dyDescent="0.2">
      <c r="A19" s="5" t="s">
        <v>117</v>
      </c>
      <c r="B19" s="5" t="s">
        <v>119</v>
      </c>
      <c r="C19" s="5" t="s">
        <v>83</v>
      </c>
      <c r="D19" s="5" t="s">
        <v>84</v>
      </c>
      <c r="E19" s="14">
        <v>335000</v>
      </c>
      <c r="F19" s="14">
        <v>210608</v>
      </c>
      <c r="G19" s="14">
        <f t="shared" si="0"/>
        <v>124392</v>
      </c>
    </row>
    <row r="20" spans="1:7" ht="14.4" customHeight="1" x14ac:dyDescent="0.2">
      <c r="A20" s="5" t="s">
        <v>117</v>
      </c>
      <c r="B20" s="5" t="s">
        <v>119</v>
      </c>
      <c r="C20" s="5" t="s">
        <v>78</v>
      </c>
      <c r="D20" s="5" t="s">
        <v>79</v>
      </c>
      <c r="E20" s="14">
        <v>15000</v>
      </c>
      <c r="F20" s="14">
        <v>25000</v>
      </c>
      <c r="G20" s="14">
        <f t="shared" si="0"/>
        <v>-10000</v>
      </c>
    </row>
    <row r="21" spans="1:7" ht="14.4" customHeight="1" x14ac:dyDescent="0.2">
      <c r="A21" s="5" t="s">
        <v>117</v>
      </c>
      <c r="B21" s="5" t="s">
        <v>119</v>
      </c>
      <c r="C21" s="5" t="s">
        <v>33</v>
      </c>
      <c r="D21" s="5" t="s">
        <v>34</v>
      </c>
      <c r="E21" s="14">
        <v>125000</v>
      </c>
      <c r="F21" s="14">
        <v>140000</v>
      </c>
      <c r="G21" s="14">
        <f t="shared" si="0"/>
        <v>-15000</v>
      </c>
    </row>
    <row r="22" spans="1:7" ht="14.4" customHeight="1" x14ac:dyDescent="0.2">
      <c r="A22" s="5" t="s">
        <v>117</v>
      </c>
      <c r="B22" s="5" t="s">
        <v>119</v>
      </c>
      <c r="C22" s="5" t="s">
        <v>48</v>
      </c>
      <c r="D22" s="5" t="s">
        <v>49</v>
      </c>
      <c r="E22" s="14">
        <v>110000</v>
      </c>
      <c r="F22" s="14">
        <v>110000</v>
      </c>
      <c r="G22" s="14">
        <f t="shared" si="0"/>
        <v>0</v>
      </c>
    </row>
    <row r="23" spans="1:7" ht="14.4" customHeight="1" x14ac:dyDescent="0.2">
      <c r="A23" s="5" t="s">
        <v>117</v>
      </c>
      <c r="B23" s="5" t="s">
        <v>119</v>
      </c>
      <c r="C23" s="5" t="s">
        <v>64</v>
      </c>
      <c r="D23" s="5" t="s">
        <v>65</v>
      </c>
      <c r="E23" s="14">
        <v>110000</v>
      </c>
      <c r="F23" s="14">
        <v>100000</v>
      </c>
      <c r="G23" s="14">
        <f t="shared" si="0"/>
        <v>10000</v>
      </c>
    </row>
    <row r="24" spans="1:7" ht="14.4" customHeight="1" x14ac:dyDescent="0.2">
      <c r="A24" s="5" t="s">
        <v>117</v>
      </c>
      <c r="B24" s="5" t="s">
        <v>119</v>
      </c>
      <c r="C24" s="5" t="s">
        <v>96</v>
      </c>
      <c r="D24" s="5" t="s">
        <v>97</v>
      </c>
      <c r="E24" s="14">
        <v>1000</v>
      </c>
      <c r="F24" s="14">
        <v>1000</v>
      </c>
      <c r="G24" s="14">
        <f t="shared" si="0"/>
        <v>0</v>
      </c>
    </row>
    <row r="25" spans="1:7" ht="14.4" customHeight="1" x14ac:dyDescent="0.2">
      <c r="A25" s="5" t="s">
        <v>117</v>
      </c>
      <c r="B25" s="5" t="s">
        <v>119</v>
      </c>
      <c r="C25" s="5" t="s">
        <v>85</v>
      </c>
      <c r="D25" s="5" t="s">
        <v>86</v>
      </c>
      <c r="E25" s="14">
        <v>80000</v>
      </c>
      <c r="F25" s="14">
        <v>75000</v>
      </c>
      <c r="G25" s="14">
        <f t="shared" si="0"/>
        <v>5000</v>
      </c>
    </row>
    <row r="26" spans="1:7" ht="14.4" customHeight="1" x14ac:dyDescent="0.2">
      <c r="A26" s="5" t="s">
        <v>117</v>
      </c>
      <c r="B26" s="5" t="s">
        <v>119</v>
      </c>
      <c r="C26" s="5" t="s">
        <v>50</v>
      </c>
      <c r="D26" s="5" t="s">
        <v>51</v>
      </c>
      <c r="E26" s="14">
        <v>170000</v>
      </c>
      <c r="F26" s="14">
        <v>160000</v>
      </c>
      <c r="G26" s="14">
        <f t="shared" si="0"/>
        <v>10000</v>
      </c>
    </row>
    <row r="27" spans="1:7" ht="14.4" customHeight="1" x14ac:dyDescent="0.2">
      <c r="A27" s="5" t="s">
        <v>117</v>
      </c>
      <c r="B27" s="5" t="s">
        <v>119</v>
      </c>
      <c r="C27" s="5" t="s">
        <v>52</v>
      </c>
      <c r="D27" s="5" t="s">
        <v>53</v>
      </c>
      <c r="E27" s="14">
        <v>370000</v>
      </c>
      <c r="F27" s="14">
        <v>435000</v>
      </c>
      <c r="G27" s="14">
        <f t="shared" si="0"/>
        <v>-65000</v>
      </c>
    </row>
    <row r="28" spans="1:7" ht="14.4" customHeight="1" x14ac:dyDescent="0.2">
      <c r="A28" s="5" t="s">
        <v>117</v>
      </c>
      <c r="B28" s="5" t="s">
        <v>119</v>
      </c>
      <c r="C28" s="5" t="s">
        <v>104</v>
      </c>
      <c r="D28" s="5" t="s">
        <v>105</v>
      </c>
      <c r="E28" s="14">
        <v>1000</v>
      </c>
      <c r="F28" s="14">
        <v>1000</v>
      </c>
      <c r="G28" s="14">
        <f t="shared" si="0"/>
        <v>0</v>
      </c>
    </row>
    <row r="29" spans="1:7" ht="14.4" customHeight="1" x14ac:dyDescent="0.2">
      <c r="A29" s="5" t="s">
        <v>117</v>
      </c>
      <c r="B29" s="5" t="s">
        <v>119</v>
      </c>
      <c r="C29" s="5" t="s">
        <v>54</v>
      </c>
      <c r="D29" s="5" t="s">
        <v>55</v>
      </c>
      <c r="E29" s="14">
        <v>1000</v>
      </c>
      <c r="F29" s="14">
        <v>1000</v>
      </c>
      <c r="G29" s="14">
        <f t="shared" si="0"/>
        <v>0</v>
      </c>
    </row>
    <row r="30" spans="1:7" ht="14.4" customHeight="1" x14ac:dyDescent="0.2">
      <c r="A30" s="5" t="s">
        <v>117</v>
      </c>
      <c r="B30" s="5" t="s">
        <v>119</v>
      </c>
      <c r="C30" s="5" t="s">
        <v>56</v>
      </c>
      <c r="D30" s="5" t="s">
        <v>57</v>
      </c>
      <c r="E30" s="14">
        <v>60000</v>
      </c>
      <c r="F30" s="14">
        <v>75000</v>
      </c>
      <c r="G30" s="14">
        <f t="shared" si="0"/>
        <v>-15000</v>
      </c>
    </row>
    <row r="31" spans="1:7" ht="14.4" customHeight="1" x14ac:dyDescent="0.2">
      <c r="A31" s="5" t="s">
        <v>117</v>
      </c>
      <c r="B31" s="5" t="s">
        <v>119</v>
      </c>
      <c r="C31" s="5" t="s">
        <v>98</v>
      </c>
      <c r="D31" s="5" t="s">
        <v>99</v>
      </c>
      <c r="E31" s="14">
        <v>17000</v>
      </c>
      <c r="F31" s="14">
        <v>17000</v>
      </c>
      <c r="G31" s="14">
        <f t="shared" si="0"/>
        <v>0</v>
      </c>
    </row>
    <row r="32" spans="1:7" ht="14.4" customHeight="1" x14ac:dyDescent="0.2">
      <c r="A32" s="5" t="s">
        <v>117</v>
      </c>
      <c r="B32" s="5" t="s">
        <v>119</v>
      </c>
      <c r="C32" s="5" t="s">
        <v>16</v>
      </c>
      <c r="D32" s="5" t="s">
        <v>17</v>
      </c>
      <c r="E32" s="14">
        <v>500</v>
      </c>
      <c r="F32" s="14">
        <v>1000</v>
      </c>
      <c r="G32" s="14">
        <f t="shared" si="0"/>
        <v>-500</v>
      </c>
    </row>
    <row r="33" spans="1:7" ht="14.4" customHeight="1" x14ac:dyDescent="0.2">
      <c r="A33" s="5" t="s">
        <v>117</v>
      </c>
      <c r="B33" s="5" t="s">
        <v>119</v>
      </c>
      <c r="C33" s="5" t="s">
        <v>68</v>
      </c>
      <c r="D33" s="5" t="s">
        <v>69</v>
      </c>
      <c r="E33" s="14">
        <v>1000</v>
      </c>
      <c r="F33" s="14">
        <v>2000</v>
      </c>
      <c r="G33" s="14">
        <f t="shared" si="0"/>
        <v>-1000</v>
      </c>
    </row>
    <row r="34" spans="1:7" ht="14.4" customHeight="1" x14ac:dyDescent="0.2">
      <c r="A34" s="5" t="s">
        <v>117</v>
      </c>
      <c r="B34" s="5" t="s">
        <v>119</v>
      </c>
      <c r="C34" s="5" t="s">
        <v>87</v>
      </c>
      <c r="D34" s="5" t="s">
        <v>88</v>
      </c>
      <c r="E34" s="14">
        <v>6000</v>
      </c>
      <c r="F34" s="14">
        <v>8000</v>
      </c>
      <c r="G34" s="14">
        <f t="shared" si="0"/>
        <v>-2000</v>
      </c>
    </row>
    <row r="35" spans="1:7" ht="14.4" customHeight="1" x14ac:dyDescent="0.2">
      <c r="A35" s="5" t="s">
        <v>117</v>
      </c>
      <c r="B35" s="5" t="s">
        <v>119</v>
      </c>
      <c r="C35" s="5" t="s">
        <v>18</v>
      </c>
      <c r="D35" s="5" t="s">
        <v>19</v>
      </c>
      <c r="E35" s="14">
        <v>8000</v>
      </c>
      <c r="F35" s="14">
        <v>10000</v>
      </c>
      <c r="G35" s="14">
        <f t="shared" si="0"/>
        <v>-2000</v>
      </c>
    </row>
    <row r="36" spans="1:7" ht="14.4" customHeight="1" x14ac:dyDescent="0.2">
      <c r="A36" s="5" t="s">
        <v>117</v>
      </c>
      <c r="B36" s="5" t="s">
        <v>119</v>
      </c>
      <c r="C36" s="5" t="s">
        <v>58</v>
      </c>
      <c r="D36" s="5" t="s">
        <v>59</v>
      </c>
      <c r="E36" s="14">
        <v>5000</v>
      </c>
      <c r="F36" s="14">
        <v>10000</v>
      </c>
      <c r="G36" s="14">
        <f t="shared" si="0"/>
        <v>-5000</v>
      </c>
    </row>
    <row r="37" spans="1:7" ht="14.4" customHeight="1" x14ac:dyDescent="0.2">
      <c r="A37" s="5" t="s">
        <v>117</v>
      </c>
      <c r="B37" s="5" t="s">
        <v>119</v>
      </c>
      <c r="C37" s="5" t="s">
        <v>35</v>
      </c>
      <c r="D37" s="5" t="s">
        <v>36</v>
      </c>
      <c r="E37" s="14">
        <v>1000</v>
      </c>
      <c r="F37" s="14">
        <v>1000</v>
      </c>
      <c r="G37" s="14">
        <f t="shared" si="0"/>
        <v>0</v>
      </c>
    </row>
    <row r="38" spans="1:7" ht="14.4" customHeight="1" x14ac:dyDescent="0.2">
      <c r="A38" s="5" t="s">
        <v>117</v>
      </c>
      <c r="B38" s="5" t="s">
        <v>119</v>
      </c>
      <c r="C38" s="5" t="s">
        <v>37</v>
      </c>
      <c r="D38" s="5" t="s">
        <v>38</v>
      </c>
      <c r="E38" s="14">
        <v>30000</v>
      </c>
      <c r="F38" s="14">
        <v>30000</v>
      </c>
      <c r="G38" s="14">
        <f t="shared" si="0"/>
        <v>0</v>
      </c>
    </row>
    <row r="39" spans="1:7" ht="14.4" customHeight="1" x14ac:dyDescent="0.2">
      <c r="A39" s="5" t="s">
        <v>117</v>
      </c>
      <c r="B39" s="5" t="s">
        <v>119</v>
      </c>
      <c r="C39" s="5" t="s">
        <v>89</v>
      </c>
      <c r="D39" s="5" t="s">
        <v>90</v>
      </c>
      <c r="E39" s="14">
        <v>140000</v>
      </c>
      <c r="F39" s="14">
        <v>171000</v>
      </c>
      <c r="G39" s="14">
        <f t="shared" si="0"/>
        <v>-31000</v>
      </c>
    </row>
    <row r="40" spans="1:7" ht="14.4" customHeight="1" x14ac:dyDescent="0.2">
      <c r="A40" s="5" t="s">
        <v>117</v>
      </c>
      <c r="B40" s="5" t="s">
        <v>119</v>
      </c>
      <c r="C40" s="5" t="s">
        <v>102</v>
      </c>
      <c r="D40" s="5" t="s">
        <v>103</v>
      </c>
      <c r="E40" s="14">
        <v>900000</v>
      </c>
      <c r="F40" s="14">
        <v>771000</v>
      </c>
      <c r="G40" s="14">
        <f t="shared" si="0"/>
        <v>129000</v>
      </c>
    </row>
    <row r="41" spans="1:7" ht="14.4" customHeight="1" x14ac:dyDescent="0.2">
      <c r="A41" s="5" t="s">
        <v>117</v>
      </c>
      <c r="B41" s="5" t="s">
        <v>119</v>
      </c>
      <c r="C41" s="5" t="s">
        <v>70</v>
      </c>
      <c r="D41" s="5" t="s">
        <v>71</v>
      </c>
      <c r="E41" s="14">
        <v>27500</v>
      </c>
      <c r="F41" s="14">
        <v>40000</v>
      </c>
      <c r="G41" s="14">
        <f t="shared" si="0"/>
        <v>-12500</v>
      </c>
    </row>
    <row r="42" spans="1:7" ht="14.4" customHeight="1" x14ac:dyDescent="0.2">
      <c r="A42" s="5" t="s">
        <v>117</v>
      </c>
      <c r="B42" s="5" t="s">
        <v>119</v>
      </c>
      <c r="C42" s="5" t="s">
        <v>39</v>
      </c>
      <c r="D42" s="5" t="s">
        <v>40</v>
      </c>
      <c r="E42" s="14">
        <v>550000</v>
      </c>
      <c r="F42" s="14">
        <v>815193</v>
      </c>
      <c r="G42" s="14">
        <f t="shared" si="0"/>
        <v>-265193</v>
      </c>
    </row>
    <row r="43" spans="1:7" ht="14.4" customHeight="1" x14ac:dyDescent="0.2">
      <c r="A43" s="5" t="s">
        <v>117</v>
      </c>
      <c r="B43" s="5" t="s">
        <v>119</v>
      </c>
      <c r="C43" s="5" t="s">
        <v>20</v>
      </c>
      <c r="D43" s="5" t="s">
        <v>21</v>
      </c>
      <c r="E43" s="14">
        <v>20000</v>
      </c>
      <c r="F43" s="14">
        <v>165000</v>
      </c>
      <c r="G43" s="14">
        <f t="shared" si="0"/>
        <v>-145000</v>
      </c>
    </row>
    <row r="44" spans="1:7" ht="14.4" customHeight="1" x14ac:dyDescent="0.2">
      <c r="A44" s="5" t="s">
        <v>117</v>
      </c>
      <c r="B44" s="5" t="s">
        <v>119</v>
      </c>
      <c r="C44" s="5" t="s">
        <v>22</v>
      </c>
      <c r="D44" s="5" t="s">
        <v>23</v>
      </c>
      <c r="E44" s="14">
        <v>4000</v>
      </c>
      <c r="F44" s="14">
        <v>5521</v>
      </c>
      <c r="G44" s="14">
        <f t="shared" si="0"/>
        <v>-1521</v>
      </c>
    </row>
    <row r="45" spans="1:7" ht="14.4" customHeight="1" x14ac:dyDescent="0.25">
      <c r="A45" s="17" t="s">
        <v>138</v>
      </c>
      <c r="B45" s="17"/>
      <c r="C45" s="17"/>
      <c r="D45" s="17"/>
      <c r="E45" s="1">
        <f>SUM(E18:E44)</f>
        <v>3093000</v>
      </c>
      <c r="F45" s="1">
        <f>SUM(F18:F44)</f>
        <v>3390322</v>
      </c>
      <c r="G45" s="16">
        <f t="shared" si="0"/>
        <v>-297322</v>
      </c>
    </row>
    <row r="46" spans="1:7" ht="14.4" customHeight="1" x14ac:dyDescent="0.2">
      <c r="A46" s="8" t="s">
        <v>117</v>
      </c>
      <c r="B46" s="8" t="s">
        <v>119</v>
      </c>
      <c r="C46" s="8" t="s">
        <v>149</v>
      </c>
      <c r="D46" s="8" t="s">
        <v>150</v>
      </c>
      <c r="E46" s="14">
        <v>3500</v>
      </c>
      <c r="F46" s="14">
        <v>0</v>
      </c>
      <c r="G46" s="14">
        <f t="shared" si="0"/>
        <v>3500</v>
      </c>
    </row>
    <row r="47" spans="1:7" ht="14.4" customHeight="1" x14ac:dyDescent="0.25">
      <c r="A47" s="9" t="s">
        <v>139</v>
      </c>
      <c r="B47" s="9"/>
      <c r="C47" s="9"/>
      <c r="D47" s="9"/>
      <c r="E47" s="1">
        <f>SUM(E46)</f>
        <v>3500</v>
      </c>
      <c r="F47" s="1">
        <f t="shared" ref="F47" si="1">SUM(F46)</f>
        <v>0</v>
      </c>
      <c r="G47" s="14">
        <f t="shared" si="0"/>
        <v>3500</v>
      </c>
    </row>
    <row r="48" spans="1:7" ht="14.4" customHeight="1" x14ac:dyDescent="0.2">
      <c r="A48" s="5" t="s">
        <v>117</v>
      </c>
      <c r="B48" s="5" t="s">
        <v>119</v>
      </c>
      <c r="C48" s="5" t="s">
        <v>62</v>
      </c>
      <c r="D48" s="5" t="s">
        <v>63</v>
      </c>
      <c r="E48" s="14">
        <v>2498</v>
      </c>
      <c r="F48" s="14">
        <v>0</v>
      </c>
      <c r="G48" s="14">
        <f t="shared" si="0"/>
        <v>2498</v>
      </c>
    </row>
    <row r="49" spans="1:7" ht="14.4" customHeight="1" x14ac:dyDescent="0.2">
      <c r="A49" s="5" t="s">
        <v>117</v>
      </c>
      <c r="B49" s="5" t="s">
        <v>119</v>
      </c>
      <c r="C49" s="5" t="s">
        <v>110</v>
      </c>
      <c r="D49" s="5" t="s">
        <v>80</v>
      </c>
      <c r="E49" s="14">
        <v>303903</v>
      </c>
      <c r="F49" s="14">
        <v>0</v>
      </c>
      <c r="G49" s="14">
        <f t="shared" si="0"/>
        <v>303903</v>
      </c>
    </row>
    <row r="50" spans="1:7" ht="14.4" customHeight="1" x14ac:dyDescent="0.2">
      <c r="A50" s="5" t="s">
        <v>117</v>
      </c>
      <c r="B50" s="5" t="s">
        <v>119</v>
      </c>
      <c r="C50" s="5" t="s">
        <v>113</v>
      </c>
      <c r="D50" s="5" t="s">
        <v>114</v>
      </c>
      <c r="E50" s="14">
        <v>35000</v>
      </c>
      <c r="F50" s="14">
        <v>0</v>
      </c>
      <c r="G50" s="14">
        <f t="shared" si="0"/>
        <v>35000</v>
      </c>
    </row>
    <row r="51" spans="1:7" ht="14.4" customHeight="1" x14ac:dyDescent="0.2">
      <c r="A51" s="5" t="s">
        <v>117</v>
      </c>
      <c r="B51" s="5" t="s">
        <v>119</v>
      </c>
      <c r="C51" s="5" t="s">
        <v>81</v>
      </c>
      <c r="D51" s="5" t="s">
        <v>82</v>
      </c>
      <c r="E51" s="14">
        <v>223082</v>
      </c>
      <c r="F51" s="14">
        <v>304331</v>
      </c>
      <c r="G51" s="14">
        <f t="shared" si="0"/>
        <v>-81249</v>
      </c>
    </row>
    <row r="52" spans="1:7" ht="14.4" customHeight="1" x14ac:dyDescent="0.25">
      <c r="A52" s="17" t="s">
        <v>140</v>
      </c>
      <c r="B52" s="17"/>
      <c r="C52" s="17"/>
      <c r="D52" s="17"/>
      <c r="E52" s="1">
        <f>SUM(E48:E51)</f>
        <v>564483</v>
      </c>
      <c r="F52" s="1">
        <f>SUM(F48:F51)</f>
        <v>304331</v>
      </c>
      <c r="G52" s="16">
        <f t="shared" si="0"/>
        <v>260152</v>
      </c>
    </row>
    <row r="53" spans="1:7" ht="14.4" customHeight="1" x14ac:dyDescent="0.25">
      <c r="A53" s="18" t="s">
        <v>143</v>
      </c>
      <c r="B53" s="18"/>
      <c r="C53" s="18"/>
      <c r="D53" s="18"/>
      <c r="E53" s="1">
        <f>+E17+E45+E47+E52</f>
        <v>27050945</v>
      </c>
      <c r="F53" s="1">
        <f>+F17+F45+F47+F52</f>
        <v>24605581</v>
      </c>
      <c r="G53" s="16">
        <f t="shared" si="0"/>
        <v>2445364</v>
      </c>
    </row>
  </sheetData>
  <mergeCells count="4">
    <mergeCell ref="A17:D17"/>
    <mergeCell ref="A45:D45"/>
    <mergeCell ref="A52:D52"/>
    <mergeCell ref="A53:D53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48:D48 A3:D10 A11:D13 A14:D44 A45:D45 A49:D50 A51:D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A14" sqref="A14:D14"/>
    </sheetView>
  </sheetViews>
  <sheetFormatPr baseColWidth="10" defaultColWidth="11.3984375" defaultRowHeight="14.4" customHeight="1" x14ac:dyDescent="0.2"/>
  <cols>
    <col min="1" max="1" width="7.296875" style="2" bestFit="1" customWidth="1"/>
    <col min="2" max="2" width="8.3984375" style="2" bestFit="1" customWidth="1"/>
    <col min="3" max="3" width="9.5" style="2" bestFit="1" customWidth="1"/>
    <col min="4" max="4" width="42.3984375" style="2" bestFit="1" customWidth="1"/>
    <col min="5" max="6" width="9.09765625" style="2" bestFit="1" customWidth="1"/>
    <col min="7" max="7" width="9.3984375" style="2" bestFit="1" customWidth="1"/>
    <col min="8" max="16384" width="11.3984375" style="2"/>
  </cols>
  <sheetData>
    <row r="2" spans="1:7" ht="14.4" customHeight="1" x14ac:dyDescent="0.2">
      <c r="A2" s="10" t="s">
        <v>1</v>
      </c>
      <c r="B2" s="10" t="s">
        <v>2</v>
      </c>
      <c r="C2" s="10" t="s">
        <v>3</v>
      </c>
      <c r="D2" s="7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5" t="s">
        <v>117</v>
      </c>
      <c r="B3" s="5" t="s">
        <v>120</v>
      </c>
      <c r="C3" s="5" t="s">
        <v>27</v>
      </c>
      <c r="D3" s="5" t="s">
        <v>28</v>
      </c>
      <c r="E3" s="14">
        <v>14847</v>
      </c>
      <c r="F3" s="14">
        <v>14429</v>
      </c>
      <c r="G3" s="14">
        <f>+E3-F3</f>
        <v>418</v>
      </c>
    </row>
    <row r="4" spans="1:7" ht="14.4" customHeight="1" x14ac:dyDescent="0.2">
      <c r="A4" s="5" t="s">
        <v>117</v>
      </c>
      <c r="B4" s="5" t="s">
        <v>120</v>
      </c>
      <c r="C4" s="5" t="s">
        <v>10</v>
      </c>
      <c r="D4" s="5" t="s">
        <v>11</v>
      </c>
      <c r="E4" s="14">
        <v>9388</v>
      </c>
      <c r="F4" s="14">
        <v>9124</v>
      </c>
      <c r="G4" s="14">
        <f t="shared" ref="G4:G14" si="0">+E4-F4</f>
        <v>264</v>
      </c>
    </row>
    <row r="5" spans="1:7" ht="14.4" customHeight="1" x14ac:dyDescent="0.2">
      <c r="A5" s="5" t="s">
        <v>117</v>
      </c>
      <c r="B5" s="5" t="s">
        <v>120</v>
      </c>
      <c r="C5" s="5" t="s">
        <v>12</v>
      </c>
      <c r="D5" s="5" t="s">
        <v>13</v>
      </c>
      <c r="E5" s="14">
        <v>26403</v>
      </c>
      <c r="F5" s="14">
        <v>25660</v>
      </c>
      <c r="G5" s="14">
        <f t="shared" si="0"/>
        <v>743</v>
      </c>
    </row>
    <row r="6" spans="1:7" ht="14.4" customHeight="1" x14ac:dyDescent="0.2">
      <c r="A6" s="5" t="s">
        <v>117</v>
      </c>
      <c r="B6" s="5" t="s">
        <v>120</v>
      </c>
      <c r="C6" s="5" t="s">
        <v>46</v>
      </c>
      <c r="D6" s="5" t="s">
        <v>47</v>
      </c>
      <c r="E6" s="14">
        <v>5000</v>
      </c>
      <c r="F6" s="14">
        <v>6000</v>
      </c>
      <c r="G6" s="14">
        <f t="shared" si="0"/>
        <v>-1000</v>
      </c>
    </row>
    <row r="7" spans="1:7" s="3" customFormat="1" ht="14.4" customHeight="1" x14ac:dyDescent="0.25">
      <c r="A7" s="17" t="s">
        <v>137</v>
      </c>
      <c r="B7" s="17"/>
      <c r="C7" s="17"/>
      <c r="D7" s="17"/>
      <c r="E7" s="6">
        <f>SUM(E3:E6)</f>
        <v>55638</v>
      </c>
      <c r="F7" s="6">
        <f t="shared" ref="F7" si="1">SUM(F3:F6)</f>
        <v>55213</v>
      </c>
      <c r="G7" s="16">
        <f t="shared" si="0"/>
        <v>425</v>
      </c>
    </row>
    <row r="8" spans="1:7" ht="14.4" customHeight="1" x14ac:dyDescent="0.2">
      <c r="A8" s="5" t="s">
        <v>117</v>
      </c>
      <c r="B8" s="5" t="s">
        <v>120</v>
      </c>
      <c r="C8" s="5" t="s">
        <v>68</v>
      </c>
      <c r="D8" s="5" t="s">
        <v>69</v>
      </c>
      <c r="E8" s="14">
        <v>2550</v>
      </c>
      <c r="F8" s="14">
        <v>2250</v>
      </c>
      <c r="G8" s="14">
        <f t="shared" si="0"/>
        <v>300</v>
      </c>
    </row>
    <row r="9" spans="1:7" s="3" customFormat="1" ht="14.4" customHeight="1" x14ac:dyDescent="0.25">
      <c r="A9" s="17" t="s">
        <v>138</v>
      </c>
      <c r="B9" s="17"/>
      <c r="C9" s="17"/>
      <c r="D9" s="17"/>
      <c r="E9" s="1">
        <f>SUM(E8:E8)</f>
        <v>2550</v>
      </c>
      <c r="F9" s="1">
        <f>SUM(F8:F8)</f>
        <v>2250</v>
      </c>
      <c r="G9" s="16">
        <f t="shared" si="0"/>
        <v>300</v>
      </c>
    </row>
    <row r="10" spans="1:7" ht="14.4" customHeight="1" x14ac:dyDescent="0.2">
      <c r="A10" s="5" t="s">
        <v>117</v>
      </c>
      <c r="B10" s="5" t="s">
        <v>120</v>
      </c>
      <c r="C10" s="5" t="s">
        <v>121</v>
      </c>
      <c r="D10" s="5" t="s">
        <v>122</v>
      </c>
      <c r="E10" s="14">
        <v>17500</v>
      </c>
      <c r="F10" s="14">
        <v>17500</v>
      </c>
      <c r="G10" s="14">
        <f t="shared" si="0"/>
        <v>0</v>
      </c>
    </row>
    <row r="11" spans="1:7" ht="14.4" customHeight="1" x14ac:dyDescent="0.2">
      <c r="A11" s="5" t="s">
        <v>117</v>
      </c>
      <c r="B11" s="5" t="s">
        <v>120</v>
      </c>
      <c r="C11" s="5" t="s">
        <v>123</v>
      </c>
      <c r="D11" s="5" t="s">
        <v>124</v>
      </c>
      <c r="E11" s="14">
        <v>7500</v>
      </c>
      <c r="F11" s="14">
        <v>7500</v>
      </c>
      <c r="G11" s="14">
        <f t="shared" si="0"/>
        <v>0</v>
      </c>
    </row>
    <row r="12" spans="1:7" ht="14.4" customHeight="1" x14ac:dyDescent="0.2">
      <c r="A12" s="5" t="s">
        <v>117</v>
      </c>
      <c r="B12" s="5" t="s">
        <v>120</v>
      </c>
      <c r="C12" s="5" t="s">
        <v>125</v>
      </c>
      <c r="D12" s="5" t="s">
        <v>126</v>
      </c>
      <c r="E12" s="14">
        <v>10000</v>
      </c>
      <c r="F12" s="14">
        <v>8000</v>
      </c>
      <c r="G12" s="14">
        <f t="shared" si="0"/>
        <v>2000</v>
      </c>
    </row>
    <row r="13" spans="1:7" s="3" customFormat="1" ht="14.4" customHeight="1" x14ac:dyDescent="0.25">
      <c r="A13" s="19" t="s">
        <v>139</v>
      </c>
      <c r="B13" s="19"/>
      <c r="C13" s="19"/>
      <c r="D13" s="19"/>
      <c r="E13" s="1">
        <f>SUM(E10:E12)</f>
        <v>35000</v>
      </c>
      <c r="F13" s="1">
        <f>SUM(F10:F12)</f>
        <v>33000</v>
      </c>
      <c r="G13" s="16">
        <f t="shared" si="0"/>
        <v>2000</v>
      </c>
    </row>
    <row r="14" spans="1:7" s="3" customFormat="1" ht="14.4" customHeight="1" x14ac:dyDescent="0.25">
      <c r="A14" s="18" t="s">
        <v>144</v>
      </c>
      <c r="B14" s="18"/>
      <c r="C14" s="18"/>
      <c r="D14" s="18"/>
      <c r="E14" s="1">
        <f>SUM(E7+E9+E13)</f>
        <v>93188</v>
      </c>
      <c r="F14" s="1">
        <f>SUM(F7+F9+F13)</f>
        <v>90463</v>
      </c>
      <c r="G14" s="16">
        <f t="shared" si="0"/>
        <v>2725</v>
      </c>
    </row>
  </sheetData>
  <mergeCells count="4">
    <mergeCell ref="A7:D7"/>
    <mergeCell ref="A9:D9"/>
    <mergeCell ref="A13:D13"/>
    <mergeCell ref="A14:D14"/>
  </mergeCells>
  <pageMargins left="0.35433070866141736" right="0.35433070866141736" top="0.98425196850393704" bottom="0.98425196850393704" header="0" footer="0"/>
  <pageSetup paperSize="9" orientation="portrait" blackAndWhite="1" errors="NA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3"/>
  <sheetViews>
    <sheetView workbookViewId="0">
      <selection activeCell="A43" sqref="A43:D43"/>
    </sheetView>
  </sheetViews>
  <sheetFormatPr baseColWidth="10" defaultColWidth="11.3984375" defaultRowHeight="14.4" customHeight="1" x14ac:dyDescent="0.2"/>
  <cols>
    <col min="1" max="1" width="7.796875" style="2" bestFit="1" customWidth="1"/>
    <col min="2" max="2" width="8.3984375" style="2" bestFit="1" customWidth="1"/>
    <col min="3" max="3" width="9.3984375" style="2" bestFit="1" customWidth="1"/>
    <col min="4" max="4" width="42.09765625" style="2" bestFit="1" customWidth="1"/>
    <col min="5" max="6" width="11.69921875" style="2" bestFit="1" customWidth="1"/>
    <col min="7" max="7" width="10.69921875" style="2" bestFit="1" customWidth="1"/>
    <col min="8" max="16384" width="11.3984375" style="2"/>
  </cols>
  <sheetData>
    <row r="2" spans="1:7" s="3" customFormat="1" ht="14.4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5" t="s">
        <v>117</v>
      </c>
      <c r="B3" s="5" t="s">
        <v>127</v>
      </c>
      <c r="C3" s="5" t="s">
        <v>25</v>
      </c>
      <c r="D3" s="5" t="s">
        <v>26</v>
      </c>
      <c r="E3" s="14">
        <v>16885</v>
      </c>
      <c r="F3" s="14">
        <v>16409</v>
      </c>
      <c r="G3" s="14">
        <f>+E3-F3</f>
        <v>476</v>
      </c>
    </row>
    <row r="4" spans="1:7" ht="14.4" customHeight="1" x14ac:dyDescent="0.2">
      <c r="A4" s="5" t="s">
        <v>117</v>
      </c>
      <c r="B4" s="5" t="s">
        <v>127</v>
      </c>
      <c r="C4" s="5" t="s">
        <v>27</v>
      </c>
      <c r="D4" s="5" t="s">
        <v>28</v>
      </c>
      <c r="E4" s="14">
        <v>207864</v>
      </c>
      <c r="F4" s="14">
        <v>101004</v>
      </c>
      <c r="G4" s="14">
        <f t="shared" ref="G4:G43" si="0">+E4-F4</f>
        <v>106860</v>
      </c>
    </row>
    <row r="5" spans="1:7" ht="14.4" customHeight="1" x14ac:dyDescent="0.2">
      <c r="A5" s="5" t="s">
        <v>117</v>
      </c>
      <c r="B5" s="5" t="s">
        <v>127</v>
      </c>
      <c r="C5" s="5" t="s">
        <v>6</v>
      </c>
      <c r="D5" s="5" t="s">
        <v>7</v>
      </c>
      <c r="E5" s="14">
        <v>1981843</v>
      </c>
      <c r="F5" s="14">
        <v>2100765</v>
      </c>
      <c r="G5" s="14">
        <f t="shared" si="0"/>
        <v>-118922</v>
      </c>
    </row>
    <row r="6" spans="1:7" ht="14.4" customHeight="1" x14ac:dyDescent="0.2">
      <c r="A6" s="5" t="s">
        <v>117</v>
      </c>
      <c r="B6" s="5" t="s">
        <v>127</v>
      </c>
      <c r="C6" s="5" t="s">
        <v>29</v>
      </c>
      <c r="D6" s="5" t="s">
        <v>30</v>
      </c>
      <c r="E6" s="14">
        <v>43754</v>
      </c>
      <c r="F6" s="14">
        <v>42521</v>
      </c>
      <c r="G6" s="14">
        <f t="shared" si="0"/>
        <v>1233</v>
      </c>
    </row>
    <row r="7" spans="1:7" ht="14.4" customHeight="1" x14ac:dyDescent="0.2">
      <c r="A7" s="5" t="s">
        <v>117</v>
      </c>
      <c r="B7" s="5" t="s">
        <v>127</v>
      </c>
      <c r="C7" s="5" t="s">
        <v>8</v>
      </c>
      <c r="D7" s="5" t="s">
        <v>9</v>
      </c>
      <c r="E7" s="14">
        <v>391899</v>
      </c>
      <c r="F7" s="14">
        <v>414558</v>
      </c>
      <c r="G7" s="14">
        <f t="shared" si="0"/>
        <v>-22659</v>
      </c>
    </row>
    <row r="8" spans="1:7" ht="14.4" customHeight="1" x14ac:dyDescent="0.2">
      <c r="A8" s="5" t="s">
        <v>117</v>
      </c>
      <c r="B8" s="5" t="s">
        <v>127</v>
      </c>
      <c r="C8" s="5" t="s">
        <v>10</v>
      </c>
      <c r="D8" s="5" t="s">
        <v>11</v>
      </c>
      <c r="E8" s="14">
        <v>1236069</v>
      </c>
      <c r="F8" s="14">
        <v>1057221</v>
      </c>
      <c r="G8" s="14">
        <f t="shared" si="0"/>
        <v>178848</v>
      </c>
    </row>
    <row r="9" spans="1:7" ht="14.4" customHeight="1" x14ac:dyDescent="0.2">
      <c r="A9" s="5" t="s">
        <v>117</v>
      </c>
      <c r="B9" s="5" t="s">
        <v>127</v>
      </c>
      <c r="C9" s="5" t="s">
        <v>12</v>
      </c>
      <c r="D9" s="5" t="s">
        <v>13</v>
      </c>
      <c r="E9" s="14">
        <v>3798098</v>
      </c>
      <c r="F9" s="14">
        <v>3741808</v>
      </c>
      <c r="G9" s="14">
        <f t="shared" si="0"/>
        <v>56290</v>
      </c>
    </row>
    <row r="10" spans="1:7" ht="14.4" customHeight="1" x14ac:dyDescent="0.2">
      <c r="A10" s="5" t="s">
        <v>117</v>
      </c>
      <c r="B10" s="5" t="s">
        <v>127</v>
      </c>
      <c r="C10" s="5" t="s">
        <v>14</v>
      </c>
      <c r="D10" s="5" t="s">
        <v>15</v>
      </c>
      <c r="E10" s="14">
        <v>181017</v>
      </c>
      <c r="F10" s="14">
        <v>191646</v>
      </c>
      <c r="G10" s="14">
        <f t="shared" si="0"/>
        <v>-10629</v>
      </c>
    </row>
    <row r="11" spans="1:7" ht="14.4" customHeight="1" x14ac:dyDescent="0.2">
      <c r="A11" s="5" t="s">
        <v>117</v>
      </c>
      <c r="B11" s="5" t="s">
        <v>127</v>
      </c>
      <c r="C11" s="5" t="s">
        <v>106</v>
      </c>
      <c r="D11" s="5" t="s">
        <v>107</v>
      </c>
      <c r="E11" s="14">
        <v>370000</v>
      </c>
      <c r="F11" s="14">
        <v>370000</v>
      </c>
      <c r="G11" s="14">
        <f t="shared" si="0"/>
        <v>0</v>
      </c>
    </row>
    <row r="12" spans="1:7" ht="14.4" customHeight="1" x14ac:dyDescent="0.2">
      <c r="A12" s="5" t="s">
        <v>117</v>
      </c>
      <c r="B12" s="5" t="s">
        <v>127</v>
      </c>
      <c r="C12" s="5" t="s">
        <v>46</v>
      </c>
      <c r="D12" s="5" t="s">
        <v>47</v>
      </c>
      <c r="E12" s="14">
        <v>400000</v>
      </c>
      <c r="F12" s="14">
        <v>400000</v>
      </c>
      <c r="G12" s="14">
        <f t="shared" si="0"/>
        <v>0</v>
      </c>
    </row>
    <row r="13" spans="1:7" ht="14.4" customHeight="1" x14ac:dyDescent="0.2">
      <c r="A13" s="5" t="s">
        <v>117</v>
      </c>
      <c r="B13" s="5" t="s">
        <v>127</v>
      </c>
      <c r="C13" s="5" t="s">
        <v>108</v>
      </c>
      <c r="D13" s="5" t="s">
        <v>109</v>
      </c>
      <c r="E13" s="14">
        <v>80000</v>
      </c>
      <c r="F13" s="14">
        <v>80000</v>
      </c>
      <c r="G13" s="14">
        <f t="shared" si="0"/>
        <v>0</v>
      </c>
    </row>
    <row r="14" spans="1:7" ht="14.4" customHeight="1" x14ac:dyDescent="0.2">
      <c r="A14" s="17" t="s">
        <v>137</v>
      </c>
      <c r="B14" s="17"/>
      <c r="C14" s="17"/>
      <c r="D14" s="17"/>
      <c r="E14" s="6">
        <f>SUM(E3:E13)</f>
        <v>8707429</v>
      </c>
      <c r="F14" s="6">
        <f>SUM(F3:F13)</f>
        <v>8515932</v>
      </c>
      <c r="G14" s="16">
        <f t="shared" si="0"/>
        <v>191497</v>
      </c>
    </row>
    <row r="15" spans="1:7" ht="14.4" customHeight="1" x14ac:dyDescent="0.2">
      <c r="A15" s="5" t="s">
        <v>117</v>
      </c>
      <c r="B15" s="5" t="s">
        <v>127</v>
      </c>
      <c r="C15" s="5" t="s">
        <v>31</v>
      </c>
      <c r="D15" s="5" t="s">
        <v>32</v>
      </c>
      <c r="E15" s="14">
        <v>1700</v>
      </c>
      <c r="F15" s="14">
        <v>1700</v>
      </c>
      <c r="G15" s="14">
        <f t="shared" si="0"/>
        <v>0</v>
      </c>
    </row>
    <row r="16" spans="1:7" ht="14.4" customHeight="1" x14ac:dyDescent="0.2">
      <c r="A16" s="5" t="s">
        <v>117</v>
      </c>
      <c r="B16" s="5" t="s">
        <v>127</v>
      </c>
      <c r="C16" s="5" t="s">
        <v>83</v>
      </c>
      <c r="D16" s="5" t="s">
        <v>84</v>
      </c>
      <c r="E16" s="14">
        <v>1500</v>
      </c>
      <c r="F16" s="14">
        <v>900</v>
      </c>
      <c r="G16" s="14">
        <f t="shared" si="0"/>
        <v>600</v>
      </c>
    </row>
    <row r="17" spans="1:7" ht="14.4" customHeight="1" x14ac:dyDescent="0.2">
      <c r="A17" s="5" t="s">
        <v>117</v>
      </c>
      <c r="B17" s="5" t="s">
        <v>127</v>
      </c>
      <c r="C17" s="5" t="s">
        <v>78</v>
      </c>
      <c r="D17" s="5" t="s">
        <v>79</v>
      </c>
      <c r="E17" s="14">
        <v>988</v>
      </c>
      <c r="F17" s="14">
        <v>988</v>
      </c>
      <c r="G17" s="14">
        <f t="shared" si="0"/>
        <v>0</v>
      </c>
    </row>
    <row r="18" spans="1:7" ht="14.4" customHeight="1" x14ac:dyDescent="0.2">
      <c r="A18" s="5" t="s">
        <v>117</v>
      </c>
      <c r="B18" s="5" t="s">
        <v>127</v>
      </c>
      <c r="C18" s="5" t="s">
        <v>33</v>
      </c>
      <c r="D18" s="5" t="s">
        <v>34</v>
      </c>
      <c r="E18" s="14">
        <v>149099</v>
      </c>
      <c r="F18" s="14">
        <v>18000</v>
      </c>
      <c r="G18" s="14">
        <f t="shared" si="0"/>
        <v>131099</v>
      </c>
    </row>
    <row r="19" spans="1:7" ht="14.4" customHeight="1" x14ac:dyDescent="0.2">
      <c r="A19" s="5" t="s">
        <v>117</v>
      </c>
      <c r="B19" s="5" t="s">
        <v>127</v>
      </c>
      <c r="C19" s="5" t="s">
        <v>48</v>
      </c>
      <c r="D19" s="5" t="s">
        <v>49</v>
      </c>
      <c r="E19" s="14">
        <v>50000</v>
      </c>
      <c r="F19" s="14">
        <v>50000</v>
      </c>
      <c r="G19" s="14">
        <f t="shared" si="0"/>
        <v>0</v>
      </c>
    </row>
    <row r="20" spans="1:7" ht="14.4" customHeight="1" x14ac:dyDescent="0.2">
      <c r="A20" s="5" t="s">
        <v>117</v>
      </c>
      <c r="B20" s="5" t="s">
        <v>127</v>
      </c>
      <c r="C20" s="5" t="s">
        <v>64</v>
      </c>
      <c r="D20" s="5" t="s">
        <v>65</v>
      </c>
      <c r="E20" s="14">
        <v>30000</v>
      </c>
      <c r="F20" s="14">
        <v>40000</v>
      </c>
      <c r="G20" s="14">
        <f t="shared" si="0"/>
        <v>-10000</v>
      </c>
    </row>
    <row r="21" spans="1:7" ht="14.4" customHeight="1" x14ac:dyDescent="0.2">
      <c r="A21" s="5" t="s">
        <v>117</v>
      </c>
      <c r="B21" s="5" t="s">
        <v>127</v>
      </c>
      <c r="C21" s="5" t="s">
        <v>85</v>
      </c>
      <c r="D21" s="5" t="s">
        <v>86</v>
      </c>
      <c r="E21" s="14">
        <v>40000</v>
      </c>
      <c r="F21" s="14">
        <v>40000</v>
      </c>
      <c r="G21" s="14">
        <f t="shared" si="0"/>
        <v>0</v>
      </c>
    </row>
    <row r="22" spans="1:7" ht="14.4" customHeight="1" x14ac:dyDescent="0.2">
      <c r="A22" s="5" t="s">
        <v>117</v>
      </c>
      <c r="B22" s="5" t="s">
        <v>127</v>
      </c>
      <c r="C22" s="5" t="s">
        <v>50</v>
      </c>
      <c r="D22" s="5" t="s">
        <v>51</v>
      </c>
      <c r="E22" s="14">
        <v>25000</v>
      </c>
      <c r="F22" s="14">
        <v>30000</v>
      </c>
      <c r="G22" s="14">
        <f t="shared" si="0"/>
        <v>-5000</v>
      </c>
    </row>
    <row r="23" spans="1:7" ht="14.4" customHeight="1" x14ac:dyDescent="0.2">
      <c r="A23" s="5" t="s">
        <v>117</v>
      </c>
      <c r="B23" s="5" t="s">
        <v>127</v>
      </c>
      <c r="C23" s="5" t="s">
        <v>52</v>
      </c>
      <c r="D23" s="5" t="s">
        <v>53</v>
      </c>
      <c r="E23" s="14">
        <v>100000</v>
      </c>
      <c r="F23" s="14">
        <v>110000</v>
      </c>
      <c r="G23" s="14">
        <f t="shared" si="0"/>
        <v>-10000</v>
      </c>
    </row>
    <row r="24" spans="1:7" ht="14.4" customHeight="1" x14ac:dyDescent="0.2">
      <c r="A24" s="5" t="s">
        <v>117</v>
      </c>
      <c r="B24" s="5" t="s">
        <v>127</v>
      </c>
      <c r="C24" s="5" t="s">
        <v>104</v>
      </c>
      <c r="D24" s="5" t="s">
        <v>105</v>
      </c>
      <c r="E24" s="14">
        <v>384</v>
      </c>
      <c r="F24" s="14">
        <v>384</v>
      </c>
      <c r="G24" s="14">
        <f t="shared" si="0"/>
        <v>0</v>
      </c>
    </row>
    <row r="25" spans="1:7" ht="14.4" customHeight="1" x14ac:dyDescent="0.2">
      <c r="A25" s="5" t="s">
        <v>117</v>
      </c>
      <c r="B25" s="5" t="s">
        <v>127</v>
      </c>
      <c r="C25" s="5" t="s">
        <v>54</v>
      </c>
      <c r="D25" s="5" t="s">
        <v>55</v>
      </c>
      <c r="E25" s="14">
        <v>2881</v>
      </c>
      <c r="F25" s="14">
        <v>2881</v>
      </c>
      <c r="G25" s="14">
        <f t="shared" si="0"/>
        <v>0</v>
      </c>
    </row>
    <row r="26" spans="1:7" ht="14.4" customHeight="1" x14ac:dyDescent="0.2">
      <c r="A26" s="5" t="s">
        <v>117</v>
      </c>
      <c r="B26" s="5" t="s">
        <v>127</v>
      </c>
      <c r="C26" s="5" t="s">
        <v>56</v>
      </c>
      <c r="D26" s="5" t="s">
        <v>57</v>
      </c>
      <c r="E26" s="14">
        <v>30000</v>
      </c>
      <c r="F26" s="14">
        <v>70000</v>
      </c>
      <c r="G26" s="14">
        <f t="shared" si="0"/>
        <v>-40000</v>
      </c>
    </row>
    <row r="27" spans="1:7" ht="14.4" customHeight="1" x14ac:dyDescent="0.2">
      <c r="A27" s="5" t="s">
        <v>117</v>
      </c>
      <c r="B27" s="5" t="s">
        <v>127</v>
      </c>
      <c r="C27" s="5" t="s">
        <v>98</v>
      </c>
      <c r="D27" s="5" t="s">
        <v>99</v>
      </c>
      <c r="E27" s="14">
        <v>2060</v>
      </c>
      <c r="F27" s="14">
        <v>2060</v>
      </c>
      <c r="G27" s="14">
        <f t="shared" si="0"/>
        <v>0</v>
      </c>
    </row>
    <row r="28" spans="1:7" ht="14.4" customHeight="1" x14ac:dyDescent="0.2">
      <c r="A28" s="5" t="s">
        <v>117</v>
      </c>
      <c r="B28" s="5" t="s">
        <v>127</v>
      </c>
      <c r="C28" s="5" t="s">
        <v>68</v>
      </c>
      <c r="D28" s="5" t="s">
        <v>69</v>
      </c>
      <c r="E28" s="14">
        <v>406</v>
      </c>
      <c r="F28" s="14">
        <v>406</v>
      </c>
      <c r="G28" s="14">
        <f t="shared" si="0"/>
        <v>0</v>
      </c>
    </row>
    <row r="29" spans="1:7" ht="14.4" customHeight="1" x14ac:dyDescent="0.2">
      <c r="A29" s="5" t="s">
        <v>117</v>
      </c>
      <c r="B29" s="5" t="s">
        <v>127</v>
      </c>
      <c r="C29" s="5" t="s">
        <v>87</v>
      </c>
      <c r="D29" s="5" t="s">
        <v>88</v>
      </c>
      <c r="E29" s="14">
        <v>3000</v>
      </c>
      <c r="F29" s="14">
        <v>2500</v>
      </c>
      <c r="G29" s="14">
        <f t="shared" si="0"/>
        <v>500</v>
      </c>
    </row>
    <row r="30" spans="1:7" ht="14.4" customHeight="1" x14ac:dyDescent="0.2">
      <c r="A30" s="5" t="s">
        <v>117</v>
      </c>
      <c r="B30" s="5" t="s">
        <v>127</v>
      </c>
      <c r="C30" s="5" t="s">
        <v>58</v>
      </c>
      <c r="D30" s="5" t="s">
        <v>59</v>
      </c>
      <c r="E30" s="14">
        <v>1500</v>
      </c>
      <c r="F30" s="14">
        <v>2881</v>
      </c>
      <c r="G30" s="14">
        <f t="shared" si="0"/>
        <v>-1381</v>
      </c>
    </row>
    <row r="31" spans="1:7" ht="14.4" customHeight="1" x14ac:dyDescent="0.2">
      <c r="A31" s="5" t="s">
        <v>117</v>
      </c>
      <c r="B31" s="5" t="s">
        <v>127</v>
      </c>
      <c r="C31" s="5" t="s">
        <v>100</v>
      </c>
      <c r="D31" s="5" t="s">
        <v>101</v>
      </c>
      <c r="E31" s="14">
        <v>500</v>
      </c>
      <c r="F31" s="14">
        <v>565</v>
      </c>
      <c r="G31" s="14">
        <f t="shared" si="0"/>
        <v>-65</v>
      </c>
    </row>
    <row r="32" spans="1:7" ht="14.4" customHeight="1" x14ac:dyDescent="0.2">
      <c r="A32" s="5" t="s">
        <v>117</v>
      </c>
      <c r="B32" s="5" t="s">
        <v>127</v>
      </c>
      <c r="C32" s="5" t="s">
        <v>37</v>
      </c>
      <c r="D32" s="5" t="s">
        <v>38</v>
      </c>
      <c r="E32" s="14">
        <v>15000</v>
      </c>
      <c r="F32" s="14">
        <v>15000</v>
      </c>
      <c r="G32" s="14">
        <f t="shared" si="0"/>
        <v>0</v>
      </c>
    </row>
    <row r="33" spans="1:7" ht="14.4" customHeight="1" x14ac:dyDescent="0.2">
      <c r="A33" s="5" t="s">
        <v>117</v>
      </c>
      <c r="B33" s="5" t="s">
        <v>127</v>
      </c>
      <c r="C33" s="5" t="s">
        <v>89</v>
      </c>
      <c r="D33" s="5" t="s">
        <v>90</v>
      </c>
      <c r="E33" s="14">
        <v>65000</v>
      </c>
      <c r="F33" s="14">
        <v>65000</v>
      </c>
      <c r="G33" s="14">
        <f t="shared" si="0"/>
        <v>0</v>
      </c>
    </row>
    <row r="34" spans="1:7" ht="14.4" customHeight="1" x14ac:dyDescent="0.2">
      <c r="A34" s="5" t="s">
        <v>117</v>
      </c>
      <c r="B34" s="5" t="s">
        <v>127</v>
      </c>
      <c r="C34" s="5" t="s">
        <v>20</v>
      </c>
      <c r="D34" s="5" t="s">
        <v>21</v>
      </c>
      <c r="E34" s="14">
        <v>480</v>
      </c>
      <c r="F34" s="14">
        <v>480</v>
      </c>
      <c r="G34" s="14">
        <f t="shared" si="0"/>
        <v>0</v>
      </c>
    </row>
    <row r="35" spans="1:7" ht="14.4" customHeight="1" x14ac:dyDescent="0.2">
      <c r="A35" s="5" t="s">
        <v>117</v>
      </c>
      <c r="B35" s="5" t="s">
        <v>127</v>
      </c>
      <c r="C35" s="5" t="s">
        <v>22</v>
      </c>
      <c r="D35" s="5" t="s">
        <v>23</v>
      </c>
      <c r="E35" s="14">
        <v>480</v>
      </c>
      <c r="F35" s="14">
        <v>480</v>
      </c>
      <c r="G35" s="14">
        <f t="shared" si="0"/>
        <v>0</v>
      </c>
    </row>
    <row r="36" spans="1:7" ht="14.4" customHeight="1" x14ac:dyDescent="0.2">
      <c r="A36" s="17" t="s">
        <v>138</v>
      </c>
      <c r="B36" s="17"/>
      <c r="C36" s="17"/>
      <c r="D36" s="17"/>
      <c r="E36" s="6">
        <f>SUM(E15:E35)</f>
        <v>519978</v>
      </c>
      <c r="F36" s="6">
        <f>SUM(F15:F35)</f>
        <v>454225</v>
      </c>
      <c r="G36" s="16">
        <f t="shared" si="0"/>
        <v>65753</v>
      </c>
    </row>
    <row r="37" spans="1:7" ht="14.4" customHeight="1" x14ac:dyDescent="0.2">
      <c r="A37" s="8" t="s">
        <v>117</v>
      </c>
      <c r="B37" s="8">
        <v>1361</v>
      </c>
      <c r="C37" s="8">
        <v>48902</v>
      </c>
      <c r="D37" s="8" t="s">
        <v>151</v>
      </c>
      <c r="E37" s="14">
        <v>7000</v>
      </c>
      <c r="F37" s="14">
        <v>0</v>
      </c>
      <c r="G37" s="14">
        <f t="shared" si="0"/>
        <v>7000</v>
      </c>
    </row>
    <row r="38" spans="1:7" ht="14.4" customHeight="1" x14ac:dyDescent="0.2">
      <c r="A38" s="9" t="s">
        <v>139</v>
      </c>
      <c r="B38" s="9"/>
      <c r="C38" s="9"/>
      <c r="D38" s="9"/>
      <c r="E38" s="6">
        <f>SUM(E37)</f>
        <v>7000</v>
      </c>
      <c r="F38" s="6">
        <f t="shared" ref="F38" si="1">SUM(F37)</f>
        <v>0</v>
      </c>
      <c r="G38" s="16">
        <f t="shared" si="0"/>
        <v>7000</v>
      </c>
    </row>
    <row r="39" spans="1:7" ht="14.4" customHeight="1" x14ac:dyDescent="0.2">
      <c r="A39" s="5" t="s">
        <v>117</v>
      </c>
      <c r="B39" s="5" t="s">
        <v>127</v>
      </c>
      <c r="C39" s="5" t="s">
        <v>62</v>
      </c>
      <c r="D39" s="5" t="s">
        <v>63</v>
      </c>
      <c r="E39" s="14">
        <v>235670</v>
      </c>
      <c r="F39" s="14">
        <v>70000</v>
      </c>
      <c r="G39" s="14">
        <f t="shared" si="0"/>
        <v>165670</v>
      </c>
    </row>
    <row r="40" spans="1:7" ht="14.4" customHeight="1" x14ac:dyDescent="0.2">
      <c r="A40" s="5" t="s">
        <v>117</v>
      </c>
      <c r="B40" s="5" t="s">
        <v>127</v>
      </c>
      <c r="C40" s="5" t="s">
        <v>91</v>
      </c>
      <c r="D40" s="5" t="s">
        <v>92</v>
      </c>
      <c r="E40" s="14">
        <v>838276</v>
      </c>
      <c r="F40" s="14">
        <v>0</v>
      </c>
      <c r="G40" s="14">
        <f t="shared" si="0"/>
        <v>838276</v>
      </c>
    </row>
    <row r="41" spans="1:7" ht="14.4" customHeight="1" x14ac:dyDescent="0.2">
      <c r="A41" s="5" t="s">
        <v>117</v>
      </c>
      <c r="B41" s="5" t="s">
        <v>127</v>
      </c>
      <c r="C41" s="5" t="s">
        <v>93</v>
      </c>
      <c r="D41" s="5" t="s">
        <v>63</v>
      </c>
      <c r="E41" s="14">
        <v>0</v>
      </c>
      <c r="F41" s="14">
        <v>65000</v>
      </c>
      <c r="G41" s="14">
        <f t="shared" si="0"/>
        <v>-65000</v>
      </c>
    </row>
    <row r="42" spans="1:7" ht="14.4" customHeight="1" x14ac:dyDescent="0.25">
      <c r="A42" s="17" t="s">
        <v>140</v>
      </c>
      <c r="B42" s="17"/>
      <c r="C42" s="17"/>
      <c r="D42" s="17"/>
      <c r="E42" s="1">
        <f>SUM(E39:E41)</f>
        <v>1073946</v>
      </c>
      <c r="F42" s="1">
        <f>SUM(F39:F41)</f>
        <v>135000</v>
      </c>
      <c r="G42" s="16">
        <f t="shared" si="0"/>
        <v>938946</v>
      </c>
    </row>
    <row r="43" spans="1:7" ht="14.4" customHeight="1" x14ac:dyDescent="0.25">
      <c r="A43" s="18" t="s">
        <v>145</v>
      </c>
      <c r="B43" s="18"/>
      <c r="C43" s="18"/>
      <c r="D43" s="18"/>
      <c r="E43" s="1">
        <f>+E14+E36+E38+E42</f>
        <v>10308353</v>
      </c>
      <c r="F43" s="1">
        <f>+F14+F36+F38+F42</f>
        <v>9105157</v>
      </c>
      <c r="G43" s="16">
        <f t="shared" si="0"/>
        <v>1203196</v>
      </c>
    </row>
  </sheetData>
  <mergeCells count="4">
    <mergeCell ref="A14:D14"/>
    <mergeCell ref="A36:D36"/>
    <mergeCell ref="A42:D42"/>
    <mergeCell ref="A43:D43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9:D40 A3:D10 A11:D19 A20:D33 A34:D36 A41:D4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zoomScaleNormal="100" workbookViewId="0">
      <selection activeCell="A44" sqref="A44:D44"/>
    </sheetView>
  </sheetViews>
  <sheetFormatPr baseColWidth="10" defaultColWidth="11.3984375" defaultRowHeight="14.4" customHeight="1" x14ac:dyDescent="0.2"/>
  <cols>
    <col min="1" max="1" width="7.796875" style="2" bestFit="1" customWidth="1"/>
    <col min="2" max="2" width="8.3984375" style="2" bestFit="1" customWidth="1"/>
    <col min="3" max="3" width="9.5" style="2" bestFit="1" customWidth="1"/>
    <col min="4" max="4" width="30.69921875" style="2" customWidth="1"/>
    <col min="5" max="5" width="11.69921875" style="2" bestFit="1" customWidth="1"/>
    <col min="6" max="6" width="12.69921875" style="2" bestFit="1" customWidth="1"/>
    <col min="7" max="7" width="12.296875" style="2" bestFit="1" customWidth="1"/>
    <col min="8" max="16384" width="11.3984375" style="2"/>
  </cols>
  <sheetData>
    <row r="2" spans="1:7" s="3" customFormat="1" ht="14.4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5" t="s">
        <v>117</v>
      </c>
      <c r="B3" s="5" t="s">
        <v>128</v>
      </c>
      <c r="C3" s="5" t="s">
        <v>27</v>
      </c>
      <c r="D3" s="5" t="s">
        <v>28</v>
      </c>
      <c r="E3" s="14">
        <v>14847</v>
      </c>
      <c r="F3" s="14">
        <v>14429</v>
      </c>
      <c r="G3" s="14">
        <f>+E3-F3</f>
        <v>418</v>
      </c>
    </row>
    <row r="4" spans="1:7" ht="14.4" customHeight="1" x14ac:dyDescent="0.2">
      <c r="A4" s="5" t="s">
        <v>117</v>
      </c>
      <c r="B4" s="5" t="s">
        <v>128</v>
      </c>
      <c r="C4" s="5" t="s">
        <v>6</v>
      </c>
      <c r="D4" s="5" t="s">
        <v>7</v>
      </c>
      <c r="E4" s="14">
        <v>11372</v>
      </c>
      <c r="F4" s="14">
        <v>11051</v>
      </c>
      <c r="G4" s="14">
        <f t="shared" ref="G4:G44" si="0">+E4-F4</f>
        <v>321</v>
      </c>
    </row>
    <row r="5" spans="1:7" ht="14.4" customHeight="1" x14ac:dyDescent="0.2">
      <c r="A5" s="5" t="s">
        <v>117</v>
      </c>
      <c r="B5" s="5" t="s">
        <v>128</v>
      </c>
      <c r="C5" s="5" t="s">
        <v>29</v>
      </c>
      <c r="D5" s="5" t="s">
        <v>30</v>
      </c>
      <c r="E5" s="14">
        <v>28916</v>
      </c>
      <c r="F5" s="14">
        <v>28102</v>
      </c>
      <c r="G5" s="14">
        <f t="shared" si="0"/>
        <v>814</v>
      </c>
    </row>
    <row r="6" spans="1:7" ht="14.4" customHeight="1" x14ac:dyDescent="0.2">
      <c r="A6" s="5" t="s">
        <v>117</v>
      </c>
      <c r="B6" s="5" t="s">
        <v>128</v>
      </c>
      <c r="C6" s="5" t="s">
        <v>8</v>
      </c>
      <c r="D6" s="5" t="s">
        <v>9</v>
      </c>
      <c r="E6" s="14">
        <v>1517</v>
      </c>
      <c r="F6" s="14">
        <v>3364</v>
      </c>
      <c r="G6" s="14">
        <f t="shared" si="0"/>
        <v>-1847</v>
      </c>
    </row>
    <row r="7" spans="1:7" ht="14.4" customHeight="1" x14ac:dyDescent="0.2">
      <c r="A7" s="5" t="s">
        <v>117</v>
      </c>
      <c r="B7" s="5" t="s">
        <v>128</v>
      </c>
      <c r="C7" s="5" t="s">
        <v>10</v>
      </c>
      <c r="D7" s="5" t="s">
        <v>11</v>
      </c>
      <c r="E7" s="14">
        <v>28179</v>
      </c>
      <c r="F7" s="14">
        <v>27385</v>
      </c>
      <c r="G7" s="14">
        <f t="shared" si="0"/>
        <v>794</v>
      </c>
    </row>
    <row r="8" spans="1:7" ht="14.4" customHeight="1" x14ac:dyDescent="0.2">
      <c r="A8" s="5" t="s">
        <v>117</v>
      </c>
      <c r="B8" s="5" t="s">
        <v>128</v>
      </c>
      <c r="C8" s="5" t="s">
        <v>12</v>
      </c>
      <c r="D8" s="5" t="s">
        <v>13</v>
      </c>
      <c r="E8" s="14">
        <v>69007</v>
      </c>
      <c r="F8" s="14">
        <v>68064</v>
      </c>
      <c r="G8" s="14">
        <f t="shared" si="0"/>
        <v>943</v>
      </c>
    </row>
    <row r="9" spans="1:7" ht="14.4" customHeight="1" x14ac:dyDescent="0.2">
      <c r="A9" s="5" t="s">
        <v>117</v>
      </c>
      <c r="B9" s="5" t="s">
        <v>128</v>
      </c>
      <c r="C9" s="5" t="s">
        <v>14</v>
      </c>
      <c r="D9" s="5" t="s">
        <v>15</v>
      </c>
      <c r="E9" s="14">
        <v>1255</v>
      </c>
      <c r="F9" s="14">
        <v>3657</v>
      </c>
      <c r="G9" s="14">
        <f t="shared" si="0"/>
        <v>-2402</v>
      </c>
    </row>
    <row r="10" spans="1:7" ht="14.4" customHeight="1" x14ac:dyDescent="0.2">
      <c r="A10" s="5" t="s">
        <v>117</v>
      </c>
      <c r="B10" s="5" t="s">
        <v>128</v>
      </c>
      <c r="C10" s="5" t="s">
        <v>41</v>
      </c>
      <c r="D10" s="5" t="s">
        <v>5</v>
      </c>
      <c r="E10" s="14">
        <v>2663330</v>
      </c>
      <c r="F10" s="14">
        <v>2649812</v>
      </c>
      <c r="G10" s="14">
        <f t="shared" si="0"/>
        <v>13518</v>
      </c>
    </row>
    <row r="11" spans="1:7" ht="14.4" customHeight="1" x14ac:dyDescent="0.2">
      <c r="A11" s="5" t="s">
        <v>117</v>
      </c>
      <c r="B11" s="5" t="s">
        <v>128</v>
      </c>
      <c r="C11" s="5" t="s">
        <v>42</v>
      </c>
      <c r="D11" s="5" t="s">
        <v>43</v>
      </c>
      <c r="E11" s="14">
        <v>109295</v>
      </c>
      <c r="F11" s="14">
        <v>109294</v>
      </c>
      <c r="G11" s="14">
        <f t="shared" si="0"/>
        <v>1</v>
      </c>
    </row>
    <row r="12" spans="1:7" ht="14.4" customHeight="1" x14ac:dyDescent="0.2">
      <c r="A12" s="5" t="s">
        <v>117</v>
      </c>
      <c r="B12" s="5" t="s">
        <v>128</v>
      </c>
      <c r="C12" s="5" t="s">
        <v>44</v>
      </c>
      <c r="D12" s="5" t="s">
        <v>45</v>
      </c>
      <c r="E12" s="14">
        <v>3130149</v>
      </c>
      <c r="F12" s="14">
        <v>3070521</v>
      </c>
      <c r="G12" s="14">
        <f t="shared" si="0"/>
        <v>59628</v>
      </c>
    </row>
    <row r="13" spans="1:7" ht="14.4" customHeight="1" x14ac:dyDescent="0.2">
      <c r="A13" s="5" t="s">
        <v>117</v>
      </c>
      <c r="B13" s="5" t="s">
        <v>128</v>
      </c>
      <c r="C13" s="5" t="s">
        <v>66</v>
      </c>
      <c r="D13" s="5" t="s">
        <v>67</v>
      </c>
      <c r="E13" s="14">
        <v>245000</v>
      </c>
      <c r="F13" s="14">
        <v>20000</v>
      </c>
      <c r="G13" s="14">
        <f t="shared" si="0"/>
        <v>225000</v>
      </c>
    </row>
    <row r="14" spans="1:7" ht="14.4" customHeight="1" x14ac:dyDescent="0.2">
      <c r="A14" s="5" t="s">
        <v>117</v>
      </c>
      <c r="B14" s="5" t="s">
        <v>128</v>
      </c>
      <c r="C14" s="5" t="s">
        <v>106</v>
      </c>
      <c r="D14" s="5" t="s">
        <v>107</v>
      </c>
      <c r="E14" s="14">
        <v>61660</v>
      </c>
      <c r="F14" s="14">
        <v>61660</v>
      </c>
      <c r="G14" s="14">
        <f t="shared" si="0"/>
        <v>0</v>
      </c>
    </row>
    <row r="15" spans="1:7" s="3" customFormat="1" ht="14.4" customHeight="1" x14ac:dyDescent="0.25">
      <c r="A15" s="17" t="s">
        <v>137</v>
      </c>
      <c r="B15" s="17"/>
      <c r="C15" s="17"/>
      <c r="D15" s="17"/>
      <c r="E15" s="1">
        <f>SUM(E3:E14)</f>
        <v>6364527</v>
      </c>
      <c r="F15" s="1">
        <f>SUM(F3:F14)</f>
        <v>6067339</v>
      </c>
      <c r="G15" s="16">
        <f t="shared" si="0"/>
        <v>297188</v>
      </c>
    </row>
    <row r="16" spans="1:7" s="3" customFormat="1" ht="14.4" customHeight="1" x14ac:dyDescent="0.25">
      <c r="A16" s="8" t="s">
        <v>117</v>
      </c>
      <c r="B16" s="8" t="s">
        <v>128</v>
      </c>
      <c r="C16" s="8" t="s">
        <v>74</v>
      </c>
      <c r="D16" s="8" t="s">
        <v>75</v>
      </c>
      <c r="E16" s="14">
        <v>36000</v>
      </c>
      <c r="F16" s="14">
        <v>0</v>
      </c>
      <c r="G16" s="14">
        <f t="shared" si="0"/>
        <v>36000</v>
      </c>
    </row>
    <row r="17" spans="1:7" ht="14.4" customHeight="1" x14ac:dyDescent="0.2">
      <c r="A17" s="5" t="s">
        <v>117</v>
      </c>
      <c r="B17" s="5" t="s">
        <v>128</v>
      </c>
      <c r="C17" s="5" t="s">
        <v>31</v>
      </c>
      <c r="D17" s="5" t="s">
        <v>32</v>
      </c>
      <c r="E17" s="14">
        <v>1000</v>
      </c>
      <c r="F17" s="14">
        <v>1500</v>
      </c>
      <c r="G17" s="14">
        <f t="shared" si="0"/>
        <v>-500</v>
      </c>
    </row>
    <row r="18" spans="1:7" ht="14.4" customHeight="1" x14ac:dyDescent="0.2">
      <c r="A18" s="5" t="s">
        <v>117</v>
      </c>
      <c r="B18" s="5" t="s">
        <v>128</v>
      </c>
      <c r="C18" s="5" t="s">
        <v>83</v>
      </c>
      <c r="D18" s="5" t="s">
        <v>84</v>
      </c>
      <c r="E18" s="14">
        <v>123000</v>
      </c>
      <c r="F18" s="14">
        <v>3000</v>
      </c>
      <c r="G18" s="14">
        <f t="shared" si="0"/>
        <v>120000</v>
      </c>
    </row>
    <row r="19" spans="1:7" ht="14.4" customHeight="1" x14ac:dyDescent="0.2">
      <c r="A19" s="5" t="s">
        <v>117</v>
      </c>
      <c r="B19" s="5" t="s">
        <v>128</v>
      </c>
      <c r="C19" s="5" t="s">
        <v>78</v>
      </c>
      <c r="D19" s="5" t="s">
        <v>79</v>
      </c>
      <c r="E19" s="14">
        <v>45000</v>
      </c>
      <c r="F19" s="14">
        <v>25000</v>
      </c>
      <c r="G19" s="14">
        <f t="shared" si="0"/>
        <v>20000</v>
      </c>
    </row>
    <row r="20" spans="1:7" ht="14.4" customHeight="1" x14ac:dyDescent="0.2">
      <c r="A20" s="5" t="s">
        <v>117</v>
      </c>
      <c r="B20" s="5" t="s">
        <v>128</v>
      </c>
      <c r="C20" s="5" t="s">
        <v>33</v>
      </c>
      <c r="D20" s="5" t="s">
        <v>34</v>
      </c>
      <c r="E20" s="14">
        <v>30000</v>
      </c>
      <c r="F20" s="14">
        <v>25000</v>
      </c>
      <c r="G20" s="14">
        <f t="shared" si="0"/>
        <v>5000</v>
      </c>
    </row>
    <row r="21" spans="1:7" ht="14.4" customHeight="1" x14ac:dyDescent="0.2">
      <c r="A21" s="5" t="s">
        <v>117</v>
      </c>
      <c r="B21" s="5" t="s">
        <v>128</v>
      </c>
      <c r="C21" s="5" t="s">
        <v>48</v>
      </c>
      <c r="D21" s="5" t="s">
        <v>49</v>
      </c>
      <c r="E21" s="14">
        <v>465000</v>
      </c>
      <c r="F21" s="14">
        <v>519008</v>
      </c>
      <c r="G21" s="14">
        <f t="shared" si="0"/>
        <v>-54008</v>
      </c>
    </row>
    <row r="22" spans="1:7" ht="14.4" customHeight="1" x14ac:dyDescent="0.2">
      <c r="A22" s="5" t="s">
        <v>117</v>
      </c>
      <c r="B22" s="5" t="s">
        <v>128</v>
      </c>
      <c r="C22" s="5" t="s">
        <v>129</v>
      </c>
      <c r="D22" s="5" t="s">
        <v>130</v>
      </c>
      <c r="E22" s="14">
        <v>20000</v>
      </c>
      <c r="F22" s="14">
        <v>20000</v>
      </c>
      <c r="G22" s="14">
        <f t="shared" si="0"/>
        <v>0</v>
      </c>
    </row>
    <row r="23" spans="1:7" ht="14.4" customHeight="1" x14ac:dyDescent="0.2">
      <c r="A23" s="5" t="s">
        <v>117</v>
      </c>
      <c r="B23" s="5" t="s">
        <v>128</v>
      </c>
      <c r="C23" s="5" t="s">
        <v>64</v>
      </c>
      <c r="D23" s="5" t="s">
        <v>65</v>
      </c>
      <c r="E23" s="14">
        <v>40000</v>
      </c>
      <c r="F23" s="14">
        <v>50000</v>
      </c>
      <c r="G23" s="14">
        <f t="shared" si="0"/>
        <v>-10000</v>
      </c>
    </row>
    <row r="24" spans="1:7" ht="14.4" customHeight="1" x14ac:dyDescent="0.2">
      <c r="A24" s="5" t="s">
        <v>117</v>
      </c>
      <c r="B24" s="5" t="s">
        <v>128</v>
      </c>
      <c r="C24" s="5" t="s">
        <v>96</v>
      </c>
      <c r="D24" s="5" t="s">
        <v>97</v>
      </c>
      <c r="E24" s="14">
        <v>12000</v>
      </c>
      <c r="F24" s="14">
        <v>18000</v>
      </c>
      <c r="G24" s="14">
        <f t="shared" si="0"/>
        <v>-6000</v>
      </c>
    </row>
    <row r="25" spans="1:7" ht="14.4" customHeight="1" x14ac:dyDescent="0.2">
      <c r="A25" s="5" t="s">
        <v>117</v>
      </c>
      <c r="B25" s="5" t="s">
        <v>128</v>
      </c>
      <c r="C25" s="5" t="s">
        <v>85</v>
      </c>
      <c r="D25" s="5" t="s">
        <v>86</v>
      </c>
      <c r="E25" s="14">
        <v>40000</v>
      </c>
      <c r="F25" s="14">
        <v>40000</v>
      </c>
      <c r="G25" s="14">
        <f t="shared" si="0"/>
        <v>0</v>
      </c>
    </row>
    <row r="26" spans="1:7" ht="14.4" customHeight="1" x14ac:dyDescent="0.2">
      <c r="A26" s="5" t="s">
        <v>117</v>
      </c>
      <c r="B26" s="5" t="s">
        <v>128</v>
      </c>
      <c r="C26" s="5" t="s">
        <v>50</v>
      </c>
      <c r="D26" s="5" t="s">
        <v>51</v>
      </c>
      <c r="E26" s="14">
        <v>950000</v>
      </c>
      <c r="F26" s="14">
        <v>820000</v>
      </c>
      <c r="G26" s="14">
        <f t="shared" si="0"/>
        <v>130000</v>
      </c>
    </row>
    <row r="27" spans="1:7" ht="14.4" customHeight="1" x14ac:dyDescent="0.2">
      <c r="A27" s="5" t="s">
        <v>117</v>
      </c>
      <c r="B27" s="5" t="s">
        <v>128</v>
      </c>
      <c r="C27" s="5" t="s">
        <v>52</v>
      </c>
      <c r="D27" s="5" t="s">
        <v>53</v>
      </c>
      <c r="E27" s="14">
        <v>170000</v>
      </c>
      <c r="F27" s="14">
        <v>75000</v>
      </c>
      <c r="G27" s="14">
        <f t="shared" si="0"/>
        <v>95000</v>
      </c>
    </row>
    <row r="28" spans="1:7" ht="14.4" customHeight="1" x14ac:dyDescent="0.2">
      <c r="A28" s="5" t="s">
        <v>117</v>
      </c>
      <c r="B28" s="5" t="s">
        <v>128</v>
      </c>
      <c r="C28" s="5" t="s">
        <v>54</v>
      </c>
      <c r="D28" s="5" t="s">
        <v>55</v>
      </c>
      <c r="E28" s="14">
        <v>5000</v>
      </c>
      <c r="F28" s="14">
        <v>3000</v>
      </c>
      <c r="G28" s="14">
        <f t="shared" si="0"/>
        <v>2000</v>
      </c>
    </row>
    <row r="29" spans="1:7" ht="14.4" customHeight="1" x14ac:dyDescent="0.2">
      <c r="A29" s="5" t="s">
        <v>117</v>
      </c>
      <c r="B29" s="5" t="s">
        <v>128</v>
      </c>
      <c r="C29" s="5" t="s">
        <v>56</v>
      </c>
      <c r="D29" s="5" t="s">
        <v>57</v>
      </c>
      <c r="E29" s="14">
        <v>50000</v>
      </c>
      <c r="F29" s="14">
        <v>40000</v>
      </c>
      <c r="G29" s="14">
        <f t="shared" si="0"/>
        <v>10000</v>
      </c>
    </row>
    <row r="30" spans="1:7" ht="14.4" customHeight="1" x14ac:dyDescent="0.2">
      <c r="A30" s="5" t="s">
        <v>117</v>
      </c>
      <c r="B30" s="5" t="s">
        <v>128</v>
      </c>
      <c r="C30" s="5" t="s">
        <v>98</v>
      </c>
      <c r="D30" s="5" t="s">
        <v>99</v>
      </c>
      <c r="E30" s="14">
        <v>0</v>
      </c>
      <c r="F30" s="14">
        <v>12000</v>
      </c>
      <c r="G30" s="14">
        <f t="shared" si="0"/>
        <v>-12000</v>
      </c>
    </row>
    <row r="31" spans="1:7" ht="14.4" customHeight="1" x14ac:dyDescent="0.2">
      <c r="A31" s="5" t="s">
        <v>117</v>
      </c>
      <c r="B31" s="5" t="s">
        <v>128</v>
      </c>
      <c r="C31" s="5" t="s">
        <v>111</v>
      </c>
      <c r="D31" s="5" t="s">
        <v>112</v>
      </c>
      <c r="E31" s="14">
        <v>26176</v>
      </c>
      <c r="F31" s="14">
        <v>21000</v>
      </c>
      <c r="G31" s="14">
        <f t="shared" si="0"/>
        <v>5176</v>
      </c>
    </row>
    <row r="32" spans="1:7" ht="14.4" customHeight="1" x14ac:dyDescent="0.2">
      <c r="A32" s="5" t="s">
        <v>117</v>
      </c>
      <c r="B32" s="5" t="s">
        <v>128</v>
      </c>
      <c r="C32" s="5" t="s">
        <v>87</v>
      </c>
      <c r="D32" s="5" t="s">
        <v>88</v>
      </c>
      <c r="E32" s="14">
        <v>12000</v>
      </c>
      <c r="F32" s="14">
        <v>15000</v>
      </c>
      <c r="G32" s="14">
        <f t="shared" si="0"/>
        <v>-3000</v>
      </c>
    </row>
    <row r="33" spans="1:7" ht="14.4" customHeight="1" x14ac:dyDescent="0.2">
      <c r="A33" s="5" t="s">
        <v>117</v>
      </c>
      <c r="B33" s="5" t="s">
        <v>128</v>
      </c>
      <c r="C33" s="5" t="s">
        <v>37</v>
      </c>
      <c r="D33" s="5" t="s">
        <v>38</v>
      </c>
      <c r="E33" s="14">
        <v>40000</v>
      </c>
      <c r="F33" s="14">
        <v>40000</v>
      </c>
      <c r="G33" s="14">
        <f t="shared" si="0"/>
        <v>0</v>
      </c>
    </row>
    <row r="34" spans="1:7" ht="14.4" customHeight="1" x14ac:dyDescent="0.2">
      <c r="A34" s="5" t="s">
        <v>117</v>
      </c>
      <c r="B34" s="5" t="s">
        <v>128</v>
      </c>
      <c r="C34" s="5" t="s">
        <v>89</v>
      </c>
      <c r="D34" s="5" t="s">
        <v>90</v>
      </c>
      <c r="E34" s="14">
        <v>981500</v>
      </c>
      <c r="F34" s="14">
        <v>978000</v>
      </c>
      <c r="G34" s="14">
        <f t="shared" si="0"/>
        <v>3500</v>
      </c>
    </row>
    <row r="35" spans="1:7" ht="14.4" customHeight="1" x14ac:dyDescent="0.2">
      <c r="A35" s="5" t="s">
        <v>117</v>
      </c>
      <c r="B35" s="5" t="s">
        <v>128</v>
      </c>
      <c r="C35" s="5" t="s">
        <v>70</v>
      </c>
      <c r="D35" s="5" t="s">
        <v>71</v>
      </c>
      <c r="E35" s="14">
        <v>48500</v>
      </c>
      <c r="F35" s="14">
        <v>48000</v>
      </c>
      <c r="G35" s="14">
        <f t="shared" si="0"/>
        <v>500</v>
      </c>
    </row>
    <row r="36" spans="1:7" ht="14.4" customHeight="1" x14ac:dyDescent="0.2">
      <c r="A36" s="5" t="s">
        <v>117</v>
      </c>
      <c r="B36" s="5" t="s">
        <v>128</v>
      </c>
      <c r="C36" s="5" t="s">
        <v>39</v>
      </c>
      <c r="D36" s="5" t="s">
        <v>40</v>
      </c>
      <c r="E36" s="14">
        <v>485000</v>
      </c>
      <c r="F36" s="14">
        <v>485000</v>
      </c>
      <c r="G36" s="14">
        <f t="shared" si="0"/>
        <v>0</v>
      </c>
    </row>
    <row r="37" spans="1:7" ht="14.4" customHeight="1" x14ac:dyDescent="0.2">
      <c r="A37" s="5" t="s">
        <v>117</v>
      </c>
      <c r="B37" s="5" t="s">
        <v>128</v>
      </c>
      <c r="C37" s="5" t="s">
        <v>20</v>
      </c>
      <c r="D37" s="5" t="s">
        <v>21</v>
      </c>
      <c r="E37" s="14">
        <v>1000</v>
      </c>
      <c r="F37" s="14">
        <v>1000</v>
      </c>
      <c r="G37" s="14">
        <f t="shared" si="0"/>
        <v>0</v>
      </c>
    </row>
    <row r="38" spans="1:7" ht="14.4" customHeight="1" x14ac:dyDescent="0.2">
      <c r="A38" s="5" t="s">
        <v>117</v>
      </c>
      <c r="B38" s="5" t="s">
        <v>128</v>
      </c>
      <c r="C38" s="5" t="s">
        <v>22</v>
      </c>
      <c r="D38" s="5" t="s">
        <v>23</v>
      </c>
      <c r="E38" s="14">
        <v>1000</v>
      </c>
      <c r="F38" s="14">
        <v>1000</v>
      </c>
      <c r="G38" s="14">
        <f t="shared" si="0"/>
        <v>0</v>
      </c>
    </row>
    <row r="39" spans="1:7" s="3" customFormat="1" ht="14.4" customHeight="1" x14ac:dyDescent="0.25">
      <c r="A39" s="17" t="s">
        <v>138</v>
      </c>
      <c r="B39" s="17"/>
      <c r="C39" s="17"/>
      <c r="D39" s="17"/>
      <c r="E39" s="6">
        <f>SUM(E16:E38)</f>
        <v>3582176</v>
      </c>
      <c r="F39" s="6">
        <f t="shared" ref="F39" si="1">SUM(F16:F38)</f>
        <v>3240508</v>
      </c>
      <c r="G39" s="16">
        <f t="shared" si="0"/>
        <v>341668</v>
      </c>
    </row>
    <row r="40" spans="1:7" ht="14.4" customHeight="1" x14ac:dyDescent="0.2">
      <c r="A40" s="5" t="s">
        <v>117</v>
      </c>
      <c r="B40" s="2" t="s">
        <v>128</v>
      </c>
      <c r="C40" s="2" t="s">
        <v>62</v>
      </c>
      <c r="D40" s="2" t="s">
        <v>63</v>
      </c>
      <c r="E40" s="14">
        <v>1230657</v>
      </c>
      <c r="F40" s="14">
        <v>0</v>
      </c>
      <c r="G40" s="14">
        <f t="shared" si="0"/>
        <v>1230657</v>
      </c>
    </row>
    <row r="41" spans="1:7" ht="14.4" customHeight="1" x14ac:dyDescent="0.2">
      <c r="A41" s="5" t="s">
        <v>117</v>
      </c>
      <c r="B41" s="5" t="s">
        <v>128</v>
      </c>
      <c r="C41" s="5" t="s">
        <v>94</v>
      </c>
      <c r="D41" s="5" t="s">
        <v>92</v>
      </c>
      <c r="E41" s="14">
        <v>1074873</v>
      </c>
      <c r="F41" s="14">
        <v>0</v>
      </c>
      <c r="G41" s="14">
        <f t="shared" si="0"/>
        <v>1074873</v>
      </c>
    </row>
    <row r="42" spans="1:7" ht="14.4" customHeight="1" x14ac:dyDescent="0.2">
      <c r="A42" s="5" t="s">
        <v>117</v>
      </c>
      <c r="B42" s="5" t="s">
        <v>128</v>
      </c>
      <c r="C42" s="5" t="s">
        <v>81</v>
      </c>
      <c r="D42" s="5" t="s">
        <v>82</v>
      </c>
      <c r="E42" s="14">
        <v>352244</v>
      </c>
      <c r="F42" s="14">
        <v>80000</v>
      </c>
      <c r="G42" s="14">
        <f t="shared" si="0"/>
        <v>272244</v>
      </c>
    </row>
    <row r="43" spans="1:7" s="3" customFormat="1" ht="14.4" customHeight="1" x14ac:dyDescent="0.25">
      <c r="A43" s="17" t="s">
        <v>140</v>
      </c>
      <c r="B43" s="17"/>
      <c r="C43" s="17"/>
      <c r="D43" s="17"/>
      <c r="E43" s="6">
        <f>SUM(E40:E42)</f>
        <v>2657774</v>
      </c>
      <c r="F43" s="6">
        <f t="shared" ref="F43" si="2">SUM(F40:F42)</f>
        <v>80000</v>
      </c>
      <c r="G43" s="16">
        <f t="shared" si="0"/>
        <v>2577774</v>
      </c>
    </row>
    <row r="44" spans="1:7" s="3" customFormat="1" ht="14.4" customHeight="1" x14ac:dyDescent="0.25">
      <c r="A44" s="18" t="s">
        <v>146</v>
      </c>
      <c r="B44" s="18"/>
      <c r="C44" s="18"/>
      <c r="D44" s="18"/>
      <c r="E44" s="1">
        <f>+E15+E39+E43</f>
        <v>12604477</v>
      </c>
      <c r="F44" s="1">
        <f>+F15+F39+F43</f>
        <v>9387847</v>
      </c>
      <c r="G44" s="16">
        <f t="shared" si="0"/>
        <v>3216630</v>
      </c>
    </row>
  </sheetData>
  <mergeCells count="4">
    <mergeCell ref="A15:D15"/>
    <mergeCell ref="A39:D39"/>
    <mergeCell ref="A43:D43"/>
    <mergeCell ref="A44:D44"/>
  </mergeCells>
  <pageMargins left="0.75" right="0.75" top="1" bottom="1" header="0" footer="0"/>
  <pageSetup paperSize="9" orientation="portrait" blackAndWhite="1" errors="NA" r:id="rId1"/>
  <headerFooter alignWithMargins="0"/>
  <ignoredErrors>
    <ignoredError sqref="A17:D39 A3:D14 A43:D44 A42:D42 A15:D15 A41:D4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A36" sqref="A36:D36"/>
    </sheetView>
  </sheetViews>
  <sheetFormatPr baseColWidth="10" defaultColWidth="11.3984375" defaultRowHeight="14.4" customHeight="1" x14ac:dyDescent="0.2"/>
  <cols>
    <col min="1" max="1" width="7.8984375" style="2" bestFit="1" customWidth="1"/>
    <col min="2" max="2" width="8.69921875" style="2" bestFit="1" customWidth="1"/>
    <col min="3" max="3" width="9.3984375" style="2" bestFit="1" customWidth="1"/>
    <col min="4" max="4" width="42.3984375" style="2" bestFit="1" customWidth="1"/>
    <col min="5" max="6" width="11.69921875" style="2" bestFit="1" customWidth="1"/>
    <col min="7" max="7" width="9.69921875" style="2" bestFit="1" customWidth="1"/>
    <col min="8" max="16384" width="11.3984375" style="2"/>
  </cols>
  <sheetData>
    <row r="2" spans="1:7" s="3" customFormat="1" ht="14.4" customHeight="1" x14ac:dyDescent="0.25">
      <c r="A2" s="10" t="s">
        <v>1</v>
      </c>
      <c r="B2" s="10" t="s">
        <v>2</v>
      </c>
      <c r="C2" s="10" t="s">
        <v>3</v>
      </c>
      <c r="D2" s="10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5" t="s">
        <v>117</v>
      </c>
      <c r="B3" s="5" t="s">
        <v>131</v>
      </c>
      <c r="C3" s="5" t="s">
        <v>25</v>
      </c>
      <c r="D3" s="5" t="s">
        <v>26</v>
      </c>
      <c r="E3" s="14">
        <v>33769</v>
      </c>
      <c r="F3" s="14">
        <v>32818</v>
      </c>
      <c r="G3" s="14">
        <f>+E3-F3</f>
        <v>951</v>
      </c>
    </row>
    <row r="4" spans="1:7" ht="14.4" customHeight="1" x14ac:dyDescent="0.2">
      <c r="A4" s="5" t="s">
        <v>117</v>
      </c>
      <c r="B4" s="5" t="s">
        <v>131</v>
      </c>
      <c r="C4" s="5" t="s">
        <v>6</v>
      </c>
      <c r="D4" s="5" t="s">
        <v>7</v>
      </c>
      <c r="E4" s="14">
        <v>11372</v>
      </c>
      <c r="F4" s="14">
        <v>11051</v>
      </c>
      <c r="G4" s="14">
        <f t="shared" ref="G4:G36" si="0">+E4-F4</f>
        <v>321</v>
      </c>
    </row>
    <row r="5" spans="1:7" ht="14.4" customHeight="1" x14ac:dyDescent="0.2">
      <c r="A5" s="5" t="s">
        <v>117</v>
      </c>
      <c r="B5" s="5" t="s">
        <v>131</v>
      </c>
      <c r="C5" s="5" t="s">
        <v>29</v>
      </c>
      <c r="D5" s="5" t="s">
        <v>30</v>
      </c>
      <c r="E5" s="14">
        <v>19278</v>
      </c>
      <c r="F5" s="14">
        <v>18734</v>
      </c>
      <c r="G5" s="14">
        <f t="shared" si="0"/>
        <v>544</v>
      </c>
    </row>
    <row r="6" spans="1:7" ht="14.4" customHeight="1" x14ac:dyDescent="0.2">
      <c r="A6" s="5" t="s">
        <v>117</v>
      </c>
      <c r="B6" s="5" t="s">
        <v>131</v>
      </c>
      <c r="C6" s="5" t="s">
        <v>8</v>
      </c>
      <c r="D6" s="5" t="s">
        <v>9</v>
      </c>
      <c r="E6" s="14">
        <v>10501</v>
      </c>
      <c r="F6" s="14">
        <v>9170</v>
      </c>
      <c r="G6" s="14">
        <f t="shared" si="0"/>
        <v>1331</v>
      </c>
    </row>
    <row r="7" spans="1:7" ht="14.4" customHeight="1" x14ac:dyDescent="0.2">
      <c r="A7" s="5" t="s">
        <v>117</v>
      </c>
      <c r="B7" s="5" t="s">
        <v>131</v>
      </c>
      <c r="C7" s="5" t="s">
        <v>10</v>
      </c>
      <c r="D7" s="5" t="s">
        <v>11</v>
      </c>
      <c r="E7" s="14">
        <v>37802</v>
      </c>
      <c r="F7" s="14">
        <v>36737</v>
      </c>
      <c r="G7" s="14">
        <f t="shared" si="0"/>
        <v>1065</v>
      </c>
    </row>
    <row r="8" spans="1:7" ht="14.4" customHeight="1" x14ac:dyDescent="0.2">
      <c r="A8" s="5" t="s">
        <v>117</v>
      </c>
      <c r="B8" s="5" t="s">
        <v>131</v>
      </c>
      <c r="C8" s="5" t="s">
        <v>12</v>
      </c>
      <c r="D8" s="5" t="s">
        <v>13</v>
      </c>
      <c r="E8" s="14">
        <v>93517</v>
      </c>
      <c r="F8" s="14">
        <v>91550</v>
      </c>
      <c r="G8" s="14">
        <f t="shared" si="0"/>
        <v>1967</v>
      </c>
    </row>
    <row r="9" spans="1:7" ht="14.4" customHeight="1" x14ac:dyDescent="0.2">
      <c r="A9" s="5" t="s">
        <v>117</v>
      </c>
      <c r="B9" s="5" t="s">
        <v>131</v>
      </c>
      <c r="C9" s="5" t="s">
        <v>14</v>
      </c>
      <c r="D9" s="5" t="s">
        <v>15</v>
      </c>
      <c r="E9" s="14">
        <v>4255</v>
      </c>
      <c r="F9" s="14">
        <v>3617</v>
      </c>
      <c r="G9" s="14">
        <f t="shared" si="0"/>
        <v>638</v>
      </c>
    </row>
    <row r="10" spans="1:7" ht="14.4" customHeight="1" x14ac:dyDescent="0.2">
      <c r="A10" s="5" t="s">
        <v>117</v>
      </c>
      <c r="B10" s="5" t="s">
        <v>131</v>
      </c>
      <c r="C10" s="5" t="s">
        <v>41</v>
      </c>
      <c r="D10" s="5" t="s">
        <v>5</v>
      </c>
      <c r="E10" s="14">
        <v>4016826</v>
      </c>
      <c r="F10" s="14">
        <v>3886326</v>
      </c>
      <c r="G10" s="14">
        <f t="shared" si="0"/>
        <v>130500</v>
      </c>
    </row>
    <row r="11" spans="1:7" ht="14.4" customHeight="1" x14ac:dyDescent="0.2">
      <c r="A11" s="5" t="s">
        <v>117</v>
      </c>
      <c r="B11" s="5" t="s">
        <v>131</v>
      </c>
      <c r="C11" s="5" t="s">
        <v>42</v>
      </c>
      <c r="D11" s="5" t="s">
        <v>43</v>
      </c>
      <c r="E11" s="14">
        <v>108910</v>
      </c>
      <c r="F11" s="14">
        <v>108910</v>
      </c>
      <c r="G11" s="14">
        <f t="shared" si="0"/>
        <v>0</v>
      </c>
    </row>
    <row r="12" spans="1:7" ht="14.4" customHeight="1" x14ac:dyDescent="0.2">
      <c r="A12" s="5" t="s">
        <v>117</v>
      </c>
      <c r="B12" s="5" t="s">
        <v>131</v>
      </c>
      <c r="C12" s="5" t="s">
        <v>44</v>
      </c>
      <c r="D12" s="5" t="s">
        <v>45</v>
      </c>
      <c r="E12" s="14">
        <v>4557328</v>
      </c>
      <c r="F12" s="14">
        <v>4379614</v>
      </c>
      <c r="G12" s="14">
        <f t="shared" si="0"/>
        <v>177714</v>
      </c>
    </row>
    <row r="13" spans="1:7" ht="14.4" customHeight="1" x14ac:dyDescent="0.2">
      <c r="A13" s="5" t="s">
        <v>117</v>
      </c>
      <c r="B13" s="5" t="s">
        <v>131</v>
      </c>
      <c r="C13" s="5" t="s">
        <v>66</v>
      </c>
      <c r="D13" s="5" t="s">
        <v>67</v>
      </c>
      <c r="E13" s="14">
        <v>262330</v>
      </c>
      <c r="F13" s="14">
        <v>37330</v>
      </c>
      <c r="G13" s="14">
        <f t="shared" si="0"/>
        <v>225000</v>
      </c>
    </row>
    <row r="14" spans="1:7" ht="14.4" customHeight="1" x14ac:dyDescent="0.2">
      <c r="A14" s="5" t="s">
        <v>117</v>
      </c>
      <c r="B14" s="5" t="s">
        <v>131</v>
      </c>
      <c r="C14" s="5" t="s">
        <v>106</v>
      </c>
      <c r="D14" s="5" t="s">
        <v>107</v>
      </c>
      <c r="E14" s="14">
        <v>107905</v>
      </c>
      <c r="F14" s="14">
        <v>107905</v>
      </c>
      <c r="G14" s="14">
        <f t="shared" si="0"/>
        <v>0</v>
      </c>
    </row>
    <row r="15" spans="1:7" s="3" customFormat="1" ht="14.4" customHeight="1" x14ac:dyDescent="0.25">
      <c r="A15" s="17" t="s">
        <v>137</v>
      </c>
      <c r="B15" s="17"/>
      <c r="C15" s="17"/>
      <c r="D15" s="17"/>
      <c r="E15" s="6">
        <f>SUM(E3:E14)</f>
        <v>9263793</v>
      </c>
      <c r="F15" s="6">
        <f t="shared" ref="F15" si="1">SUM(F3:F14)</f>
        <v>8723762</v>
      </c>
      <c r="G15" s="16">
        <f t="shared" si="0"/>
        <v>540031</v>
      </c>
    </row>
    <row r="16" spans="1:7" ht="14.4" customHeight="1" x14ac:dyDescent="0.2">
      <c r="A16" s="5" t="s">
        <v>117</v>
      </c>
      <c r="B16" s="5" t="s">
        <v>131</v>
      </c>
      <c r="C16" s="5" t="s">
        <v>74</v>
      </c>
      <c r="D16" s="5" t="s">
        <v>75</v>
      </c>
      <c r="E16" s="14">
        <v>15000</v>
      </c>
      <c r="F16" s="14">
        <v>15000</v>
      </c>
      <c r="G16" s="14">
        <f t="shared" si="0"/>
        <v>0</v>
      </c>
    </row>
    <row r="17" spans="1:7" ht="14.4" customHeight="1" x14ac:dyDescent="0.2">
      <c r="A17" s="5" t="s">
        <v>117</v>
      </c>
      <c r="B17" s="5" t="s">
        <v>131</v>
      </c>
      <c r="C17" s="5" t="s">
        <v>31</v>
      </c>
      <c r="D17" s="5" t="s">
        <v>32</v>
      </c>
      <c r="E17" s="14">
        <v>0</v>
      </c>
      <c r="F17" s="14">
        <v>18500</v>
      </c>
      <c r="G17" s="14">
        <f t="shared" si="0"/>
        <v>-18500</v>
      </c>
    </row>
    <row r="18" spans="1:7" ht="14.4" customHeight="1" x14ac:dyDescent="0.2">
      <c r="A18" s="5" t="s">
        <v>117</v>
      </c>
      <c r="B18" s="5" t="s">
        <v>131</v>
      </c>
      <c r="C18" s="5" t="s">
        <v>83</v>
      </c>
      <c r="D18" s="5" t="s">
        <v>84</v>
      </c>
      <c r="E18" s="14">
        <v>7000</v>
      </c>
      <c r="F18" s="14">
        <v>3000</v>
      </c>
      <c r="G18" s="14">
        <f t="shared" si="0"/>
        <v>4000</v>
      </c>
    </row>
    <row r="19" spans="1:7" ht="14.4" customHeight="1" x14ac:dyDescent="0.2">
      <c r="A19" s="5" t="s">
        <v>117</v>
      </c>
      <c r="B19" s="5" t="s">
        <v>131</v>
      </c>
      <c r="C19" s="5" t="s">
        <v>78</v>
      </c>
      <c r="D19" s="5" t="s">
        <v>79</v>
      </c>
      <c r="E19" s="14">
        <v>12000</v>
      </c>
      <c r="F19" s="14">
        <v>5000</v>
      </c>
      <c r="G19" s="14">
        <f t="shared" si="0"/>
        <v>7000</v>
      </c>
    </row>
    <row r="20" spans="1:7" ht="14.4" customHeight="1" x14ac:dyDescent="0.2">
      <c r="A20" s="5" t="s">
        <v>117</v>
      </c>
      <c r="B20" s="5" t="s">
        <v>131</v>
      </c>
      <c r="C20" s="5" t="s">
        <v>33</v>
      </c>
      <c r="D20" s="5" t="s">
        <v>34</v>
      </c>
      <c r="E20" s="14">
        <v>8000</v>
      </c>
      <c r="F20" s="14">
        <v>5000</v>
      </c>
      <c r="G20" s="14">
        <f t="shared" si="0"/>
        <v>3000</v>
      </c>
    </row>
    <row r="21" spans="1:7" ht="14.4" customHeight="1" x14ac:dyDescent="0.2">
      <c r="A21" s="5" t="s">
        <v>117</v>
      </c>
      <c r="B21" s="5" t="s">
        <v>131</v>
      </c>
      <c r="C21" s="5" t="s">
        <v>48</v>
      </c>
      <c r="D21" s="5" t="s">
        <v>49</v>
      </c>
      <c r="E21" s="14">
        <v>150000</v>
      </c>
      <c r="F21" s="14">
        <v>200000</v>
      </c>
      <c r="G21" s="14">
        <f t="shared" si="0"/>
        <v>-50000</v>
      </c>
    </row>
    <row r="22" spans="1:7" ht="14.4" customHeight="1" x14ac:dyDescent="0.2">
      <c r="A22" s="5" t="s">
        <v>117</v>
      </c>
      <c r="B22" s="5" t="s">
        <v>131</v>
      </c>
      <c r="C22" s="5" t="s">
        <v>129</v>
      </c>
      <c r="D22" s="5" t="s">
        <v>130</v>
      </c>
      <c r="E22" s="14">
        <v>10000</v>
      </c>
      <c r="F22" s="14">
        <v>7000</v>
      </c>
      <c r="G22" s="14">
        <f t="shared" si="0"/>
        <v>3000</v>
      </c>
    </row>
    <row r="23" spans="1:7" ht="14.4" customHeight="1" x14ac:dyDescent="0.2">
      <c r="A23" s="5" t="s">
        <v>117</v>
      </c>
      <c r="B23" s="5" t="s">
        <v>131</v>
      </c>
      <c r="C23" s="5" t="s">
        <v>64</v>
      </c>
      <c r="D23" s="5" t="s">
        <v>65</v>
      </c>
      <c r="E23" s="14">
        <v>65000</v>
      </c>
      <c r="F23" s="14">
        <v>70000</v>
      </c>
      <c r="G23" s="14">
        <f t="shared" si="0"/>
        <v>-5000</v>
      </c>
    </row>
    <row r="24" spans="1:7" ht="14.4" customHeight="1" x14ac:dyDescent="0.2">
      <c r="A24" s="5" t="s">
        <v>117</v>
      </c>
      <c r="B24" s="5" t="s">
        <v>131</v>
      </c>
      <c r="C24" s="5" t="s">
        <v>50</v>
      </c>
      <c r="D24" s="5" t="s">
        <v>51</v>
      </c>
      <c r="E24" s="14">
        <v>220000</v>
      </c>
      <c r="F24" s="14">
        <v>220000</v>
      </c>
      <c r="G24" s="14">
        <f t="shared" si="0"/>
        <v>0</v>
      </c>
    </row>
    <row r="25" spans="1:7" ht="14.4" customHeight="1" x14ac:dyDescent="0.2">
      <c r="A25" s="5" t="s">
        <v>117</v>
      </c>
      <c r="B25" s="5" t="s">
        <v>131</v>
      </c>
      <c r="C25" s="5" t="s">
        <v>52</v>
      </c>
      <c r="D25" s="5" t="s">
        <v>53</v>
      </c>
      <c r="E25" s="14">
        <v>270000</v>
      </c>
      <c r="F25" s="14">
        <v>140000</v>
      </c>
      <c r="G25" s="14">
        <f t="shared" si="0"/>
        <v>130000</v>
      </c>
    </row>
    <row r="26" spans="1:7" ht="14.4" customHeight="1" x14ac:dyDescent="0.2">
      <c r="A26" s="5" t="s">
        <v>117</v>
      </c>
      <c r="B26" s="5" t="s">
        <v>131</v>
      </c>
      <c r="C26" s="5" t="s">
        <v>104</v>
      </c>
      <c r="D26" s="5" t="s">
        <v>105</v>
      </c>
      <c r="E26" s="14">
        <v>3000</v>
      </c>
      <c r="F26" s="14">
        <v>1000</v>
      </c>
      <c r="G26" s="14">
        <f t="shared" si="0"/>
        <v>2000</v>
      </c>
    </row>
    <row r="27" spans="1:7" ht="14.4" customHeight="1" x14ac:dyDescent="0.2">
      <c r="A27" s="5" t="s">
        <v>117</v>
      </c>
      <c r="B27" s="5" t="s">
        <v>131</v>
      </c>
      <c r="C27" s="5" t="s">
        <v>54</v>
      </c>
      <c r="D27" s="5" t="s">
        <v>55</v>
      </c>
      <c r="E27" s="14">
        <v>70000</v>
      </c>
      <c r="F27" s="14">
        <v>60000</v>
      </c>
      <c r="G27" s="14">
        <f t="shared" si="0"/>
        <v>10000</v>
      </c>
    </row>
    <row r="28" spans="1:7" ht="14.4" customHeight="1" x14ac:dyDescent="0.2">
      <c r="A28" s="5" t="s">
        <v>117</v>
      </c>
      <c r="B28" s="5" t="s">
        <v>131</v>
      </c>
      <c r="C28" s="5" t="s">
        <v>56</v>
      </c>
      <c r="D28" s="5" t="s">
        <v>57</v>
      </c>
      <c r="E28" s="14">
        <v>50000</v>
      </c>
      <c r="F28" s="14">
        <v>50000</v>
      </c>
      <c r="G28" s="14">
        <f t="shared" si="0"/>
        <v>0</v>
      </c>
    </row>
    <row r="29" spans="1:7" ht="14.4" customHeight="1" x14ac:dyDescent="0.2">
      <c r="A29" s="5" t="s">
        <v>117</v>
      </c>
      <c r="B29" s="5" t="s">
        <v>131</v>
      </c>
      <c r="C29" s="5" t="s">
        <v>98</v>
      </c>
      <c r="D29" s="5" t="s">
        <v>99</v>
      </c>
      <c r="E29" s="14">
        <v>0</v>
      </c>
      <c r="F29" s="14">
        <v>10000</v>
      </c>
      <c r="G29" s="14">
        <f t="shared" si="0"/>
        <v>-10000</v>
      </c>
    </row>
    <row r="30" spans="1:7" ht="14.4" customHeight="1" x14ac:dyDescent="0.2">
      <c r="A30" s="5" t="s">
        <v>117</v>
      </c>
      <c r="B30" s="5" t="s">
        <v>131</v>
      </c>
      <c r="C30" s="5" t="s">
        <v>111</v>
      </c>
      <c r="D30" s="5" t="s">
        <v>112</v>
      </c>
      <c r="E30" s="14">
        <v>5000</v>
      </c>
      <c r="F30" s="14">
        <v>5000</v>
      </c>
      <c r="G30" s="14">
        <f t="shared" si="0"/>
        <v>0</v>
      </c>
    </row>
    <row r="31" spans="1:7" ht="14.4" customHeight="1" x14ac:dyDescent="0.2">
      <c r="A31" s="5" t="s">
        <v>117</v>
      </c>
      <c r="B31" s="5" t="s">
        <v>131</v>
      </c>
      <c r="C31" s="5" t="s">
        <v>89</v>
      </c>
      <c r="D31" s="5" t="s">
        <v>90</v>
      </c>
      <c r="E31" s="14">
        <v>220000</v>
      </c>
      <c r="F31" s="14">
        <v>130000</v>
      </c>
      <c r="G31" s="14">
        <f t="shared" si="0"/>
        <v>90000</v>
      </c>
    </row>
    <row r="32" spans="1:7" ht="14.4" customHeight="1" x14ac:dyDescent="0.2">
      <c r="A32" s="5" t="s">
        <v>117</v>
      </c>
      <c r="B32" s="5" t="s">
        <v>131</v>
      </c>
      <c r="C32" s="5" t="s">
        <v>39</v>
      </c>
      <c r="D32" s="5" t="s">
        <v>40</v>
      </c>
      <c r="E32" s="14">
        <v>24000</v>
      </c>
      <c r="F32" s="14">
        <v>0</v>
      </c>
      <c r="G32" s="14">
        <f t="shared" si="0"/>
        <v>24000</v>
      </c>
    </row>
    <row r="33" spans="1:7" s="3" customFormat="1" ht="14.4" customHeight="1" x14ac:dyDescent="0.25">
      <c r="A33" s="17" t="s">
        <v>138</v>
      </c>
      <c r="B33" s="17"/>
      <c r="C33" s="17"/>
      <c r="D33" s="17"/>
      <c r="E33" s="6">
        <f>SUM(E16:E32)</f>
        <v>1129000</v>
      </c>
      <c r="F33" s="6">
        <f>SUM(F16:F32)</f>
        <v>939500</v>
      </c>
      <c r="G33" s="16">
        <f t="shared" si="0"/>
        <v>189500</v>
      </c>
    </row>
    <row r="34" spans="1:7" ht="14.4" customHeight="1" x14ac:dyDescent="0.2">
      <c r="A34" s="5" t="s">
        <v>117</v>
      </c>
      <c r="B34" s="5" t="s">
        <v>131</v>
      </c>
      <c r="C34" s="5" t="s">
        <v>94</v>
      </c>
      <c r="D34" s="5" t="s">
        <v>92</v>
      </c>
      <c r="E34" s="14">
        <v>146000</v>
      </c>
      <c r="F34" s="14">
        <v>0</v>
      </c>
      <c r="G34" s="14">
        <f t="shared" si="0"/>
        <v>146000</v>
      </c>
    </row>
    <row r="35" spans="1:7" s="3" customFormat="1" ht="14.4" customHeight="1" x14ac:dyDescent="0.25">
      <c r="A35" s="17" t="s">
        <v>140</v>
      </c>
      <c r="B35" s="17"/>
      <c r="C35" s="17"/>
      <c r="D35" s="17"/>
      <c r="E35" s="6">
        <f>SUM(E34:E34)</f>
        <v>146000</v>
      </c>
      <c r="F35" s="6">
        <f>SUM(F34:F34)</f>
        <v>0</v>
      </c>
      <c r="G35" s="16">
        <f t="shared" si="0"/>
        <v>146000</v>
      </c>
    </row>
    <row r="36" spans="1:7" s="3" customFormat="1" ht="14.4" customHeight="1" x14ac:dyDescent="0.25">
      <c r="A36" s="18" t="s">
        <v>147</v>
      </c>
      <c r="B36" s="18"/>
      <c r="C36" s="18"/>
      <c r="D36" s="18"/>
      <c r="E36" s="1">
        <f>+E35+E33+E15</f>
        <v>10538793</v>
      </c>
      <c r="F36" s="1">
        <f>+F35+F33+F15</f>
        <v>9663262</v>
      </c>
      <c r="G36" s="16">
        <f t="shared" si="0"/>
        <v>875531</v>
      </c>
    </row>
  </sheetData>
  <mergeCells count="4">
    <mergeCell ref="A15:D15"/>
    <mergeCell ref="A33:D33"/>
    <mergeCell ref="A35:D35"/>
    <mergeCell ref="A36:D36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3:D33 A3:D23 A24:D31 A34:D38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zoomScaleNormal="100" workbookViewId="0">
      <selection activeCell="A44" sqref="A44:D44"/>
    </sheetView>
  </sheetViews>
  <sheetFormatPr baseColWidth="10" defaultColWidth="11.3984375" defaultRowHeight="14.4" customHeight="1" x14ac:dyDescent="0.2"/>
  <cols>
    <col min="1" max="1" width="7.8984375" style="2" bestFit="1" customWidth="1"/>
    <col min="2" max="2" width="8.69921875" style="2" bestFit="1" customWidth="1"/>
    <col min="3" max="3" width="9.3984375" style="15" bestFit="1" customWidth="1"/>
    <col min="4" max="4" width="42.09765625" style="2" bestFit="1" customWidth="1"/>
    <col min="5" max="6" width="11.69921875" style="2" bestFit="1" customWidth="1"/>
    <col min="7" max="7" width="9.69921875" style="2" bestFit="1" customWidth="1"/>
    <col min="8" max="16384" width="11.3984375" style="2"/>
  </cols>
  <sheetData>
    <row r="2" spans="1:7" s="3" customFormat="1" ht="14.4" customHeight="1" x14ac:dyDescent="0.25">
      <c r="A2" s="10" t="s">
        <v>1</v>
      </c>
      <c r="B2" s="10" t="s">
        <v>2</v>
      </c>
      <c r="C2" s="13" t="s">
        <v>3</v>
      </c>
      <c r="D2" s="9" t="s">
        <v>4</v>
      </c>
      <c r="E2" s="11">
        <v>2023</v>
      </c>
      <c r="F2" s="11">
        <v>2022</v>
      </c>
      <c r="G2" s="10" t="s">
        <v>0</v>
      </c>
    </row>
    <row r="3" spans="1:7" ht="14.4" customHeight="1" x14ac:dyDescent="0.2">
      <c r="A3" s="4" t="s">
        <v>117</v>
      </c>
      <c r="B3" s="4" t="s">
        <v>132</v>
      </c>
      <c r="C3" s="8" t="s">
        <v>25</v>
      </c>
      <c r="D3" s="8" t="s">
        <v>26</v>
      </c>
      <c r="E3" s="14">
        <v>135124</v>
      </c>
      <c r="F3" s="14">
        <v>131271</v>
      </c>
      <c r="G3" s="14">
        <f>+E3-F3</f>
        <v>3853</v>
      </c>
    </row>
    <row r="4" spans="1:7" ht="14.4" customHeight="1" x14ac:dyDescent="0.2">
      <c r="A4" s="4" t="s">
        <v>117</v>
      </c>
      <c r="B4" s="4" t="s">
        <v>132</v>
      </c>
      <c r="C4" s="8" t="s">
        <v>27</v>
      </c>
      <c r="D4" s="8" t="s">
        <v>28</v>
      </c>
      <c r="E4" s="14">
        <v>14847</v>
      </c>
      <c r="F4" s="14">
        <v>28858</v>
      </c>
      <c r="G4" s="14">
        <f t="shared" ref="G4:G44" si="0">+E4-F4</f>
        <v>-14011</v>
      </c>
    </row>
    <row r="5" spans="1:7" ht="14.4" customHeight="1" x14ac:dyDescent="0.2">
      <c r="A5" s="4" t="s">
        <v>117</v>
      </c>
      <c r="B5" s="4" t="s">
        <v>132</v>
      </c>
      <c r="C5" s="8" t="s">
        <v>6</v>
      </c>
      <c r="D5" s="8" t="s">
        <v>7</v>
      </c>
      <c r="E5" s="14">
        <v>34115</v>
      </c>
      <c r="F5" s="14">
        <v>33154</v>
      </c>
      <c r="G5" s="14">
        <f t="shared" si="0"/>
        <v>961</v>
      </c>
    </row>
    <row r="6" spans="1:7" ht="14.4" customHeight="1" x14ac:dyDescent="0.2">
      <c r="A6" s="4" t="s">
        <v>117</v>
      </c>
      <c r="B6" s="4" t="s">
        <v>132</v>
      </c>
      <c r="C6" s="8" t="s">
        <v>29</v>
      </c>
      <c r="D6" s="8" t="s">
        <v>30</v>
      </c>
      <c r="E6" s="14">
        <v>28916</v>
      </c>
      <c r="F6" s="14">
        <v>28102</v>
      </c>
      <c r="G6" s="14">
        <f t="shared" si="0"/>
        <v>814</v>
      </c>
    </row>
    <row r="7" spans="1:7" ht="14.4" customHeight="1" x14ac:dyDescent="0.2">
      <c r="A7" s="4" t="s">
        <v>117</v>
      </c>
      <c r="B7" s="4" t="s">
        <v>132</v>
      </c>
      <c r="C7" s="8" t="s">
        <v>8</v>
      </c>
      <c r="D7" s="8" t="s">
        <v>9</v>
      </c>
      <c r="E7" s="14">
        <v>46511</v>
      </c>
      <c r="F7" s="14">
        <v>50724</v>
      </c>
      <c r="G7" s="14">
        <f t="shared" si="0"/>
        <v>-4213</v>
      </c>
    </row>
    <row r="8" spans="1:7" ht="14.4" customHeight="1" x14ac:dyDescent="0.2">
      <c r="A8" s="4" t="s">
        <v>117</v>
      </c>
      <c r="B8" s="4" t="s">
        <v>132</v>
      </c>
      <c r="C8" s="8" t="s">
        <v>10</v>
      </c>
      <c r="D8" s="8" t="s">
        <v>11</v>
      </c>
      <c r="E8" s="14">
        <v>118185</v>
      </c>
      <c r="F8" s="14">
        <v>122813</v>
      </c>
      <c r="G8" s="14">
        <f t="shared" si="0"/>
        <v>-4628</v>
      </c>
    </row>
    <row r="9" spans="1:7" ht="14.4" customHeight="1" x14ac:dyDescent="0.2">
      <c r="A9" s="4" t="s">
        <v>117</v>
      </c>
      <c r="B9" s="4" t="s">
        <v>132</v>
      </c>
      <c r="C9" s="8" t="s">
        <v>12</v>
      </c>
      <c r="D9" s="8" t="s">
        <v>13</v>
      </c>
      <c r="E9" s="14">
        <v>296447</v>
      </c>
      <c r="F9" s="14">
        <v>309904</v>
      </c>
      <c r="G9" s="14">
        <f t="shared" si="0"/>
        <v>-13457</v>
      </c>
    </row>
    <row r="10" spans="1:7" ht="14.4" customHeight="1" x14ac:dyDescent="0.2">
      <c r="A10" s="4" t="s">
        <v>117</v>
      </c>
      <c r="B10" s="4" t="s">
        <v>132</v>
      </c>
      <c r="C10" s="8" t="s">
        <v>14</v>
      </c>
      <c r="D10" s="8" t="s">
        <v>15</v>
      </c>
      <c r="E10" s="14">
        <v>23445</v>
      </c>
      <c r="F10" s="14">
        <v>26082</v>
      </c>
      <c r="G10" s="14">
        <f t="shared" si="0"/>
        <v>-2637</v>
      </c>
    </row>
    <row r="11" spans="1:7" ht="14.4" customHeight="1" x14ac:dyDescent="0.2">
      <c r="A11" s="4" t="s">
        <v>117</v>
      </c>
      <c r="B11" s="4" t="s">
        <v>132</v>
      </c>
      <c r="C11" s="8" t="s">
        <v>41</v>
      </c>
      <c r="D11" s="8" t="s">
        <v>5</v>
      </c>
      <c r="E11" s="14">
        <v>280452</v>
      </c>
      <c r="F11" s="14">
        <v>206384</v>
      </c>
      <c r="G11" s="14">
        <f t="shared" si="0"/>
        <v>74068</v>
      </c>
    </row>
    <row r="12" spans="1:7" ht="14.4" customHeight="1" x14ac:dyDescent="0.2">
      <c r="A12" s="4" t="s">
        <v>117</v>
      </c>
      <c r="B12" s="4" t="s">
        <v>132</v>
      </c>
      <c r="C12" s="8" t="s">
        <v>42</v>
      </c>
      <c r="D12" s="8" t="s">
        <v>43</v>
      </c>
      <c r="E12" s="14">
        <v>3000</v>
      </c>
      <c r="F12" s="14">
        <v>3000</v>
      </c>
      <c r="G12" s="14">
        <f t="shared" si="0"/>
        <v>0</v>
      </c>
    </row>
    <row r="13" spans="1:7" ht="14.4" customHeight="1" x14ac:dyDescent="0.2">
      <c r="A13" s="4" t="s">
        <v>117</v>
      </c>
      <c r="B13" s="4" t="s">
        <v>132</v>
      </c>
      <c r="C13" s="8" t="s">
        <v>44</v>
      </c>
      <c r="D13" s="8" t="s">
        <v>45</v>
      </c>
      <c r="E13" s="14">
        <v>283046</v>
      </c>
      <c r="F13" s="14">
        <v>209755</v>
      </c>
      <c r="G13" s="14">
        <f t="shared" si="0"/>
        <v>73291</v>
      </c>
    </row>
    <row r="14" spans="1:7" ht="14.4" customHeight="1" x14ac:dyDescent="0.2">
      <c r="A14" s="4" t="s">
        <v>117</v>
      </c>
      <c r="B14" s="4" t="s">
        <v>132</v>
      </c>
      <c r="C14" s="8" t="s">
        <v>66</v>
      </c>
      <c r="D14" s="8" t="s">
        <v>67</v>
      </c>
      <c r="E14" s="14">
        <v>37985</v>
      </c>
      <c r="F14" s="14">
        <v>37984</v>
      </c>
      <c r="G14" s="14">
        <f t="shared" si="0"/>
        <v>1</v>
      </c>
    </row>
    <row r="15" spans="1:7" ht="14.4" customHeight="1" x14ac:dyDescent="0.2">
      <c r="A15" s="4" t="s">
        <v>117</v>
      </c>
      <c r="B15" s="4" t="s">
        <v>132</v>
      </c>
      <c r="C15" s="8" t="s">
        <v>46</v>
      </c>
      <c r="D15" s="8" t="s">
        <v>47</v>
      </c>
      <c r="E15" s="14">
        <v>5000</v>
      </c>
      <c r="F15" s="14">
        <v>1000</v>
      </c>
      <c r="G15" s="14">
        <f t="shared" si="0"/>
        <v>4000</v>
      </c>
    </row>
    <row r="16" spans="1:7" s="3" customFormat="1" ht="14.4" customHeight="1" x14ac:dyDescent="0.25">
      <c r="A16" s="17" t="s">
        <v>137</v>
      </c>
      <c r="B16" s="17"/>
      <c r="C16" s="17"/>
      <c r="D16" s="17"/>
      <c r="E16" s="6">
        <f>SUM(E3:E15)</f>
        <v>1307073</v>
      </c>
      <c r="F16" s="6">
        <f t="shared" ref="F16" si="1">SUM(F3:F15)</f>
        <v>1189031</v>
      </c>
      <c r="G16" s="16">
        <f t="shared" si="0"/>
        <v>118042</v>
      </c>
    </row>
    <row r="17" spans="1:7" ht="14.4" customHeight="1" x14ac:dyDescent="0.2">
      <c r="A17" s="4" t="s">
        <v>117</v>
      </c>
      <c r="B17" s="4" t="s">
        <v>132</v>
      </c>
      <c r="C17" s="8" t="s">
        <v>31</v>
      </c>
      <c r="D17" s="8" t="s">
        <v>32</v>
      </c>
      <c r="E17" s="14">
        <v>9500</v>
      </c>
      <c r="F17" s="14">
        <v>5300</v>
      </c>
      <c r="G17" s="14">
        <f t="shared" si="0"/>
        <v>4200</v>
      </c>
    </row>
    <row r="18" spans="1:7" ht="14.4" customHeight="1" x14ac:dyDescent="0.2">
      <c r="A18" s="4" t="s">
        <v>117</v>
      </c>
      <c r="B18" s="4" t="s">
        <v>132</v>
      </c>
      <c r="C18" s="8" t="s">
        <v>78</v>
      </c>
      <c r="D18" s="8" t="s">
        <v>79</v>
      </c>
      <c r="E18" s="14">
        <v>1000</v>
      </c>
      <c r="F18" s="14">
        <v>3000</v>
      </c>
      <c r="G18" s="14">
        <f t="shared" si="0"/>
        <v>-2000</v>
      </c>
    </row>
    <row r="19" spans="1:7" ht="14.4" customHeight="1" x14ac:dyDescent="0.2">
      <c r="A19" s="4" t="s">
        <v>117</v>
      </c>
      <c r="B19" s="4" t="s">
        <v>132</v>
      </c>
      <c r="C19" s="8" t="s">
        <v>33</v>
      </c>
      <c r="D19" s="8" t="s">
        <v>34</v>
      </c>
      <c r="E19" s="14">
        <v>8000</v>
      </c>
      <c r="F19" s="14">
        <v>6000</v>
      </c>
      <c r="G19" s="14">
        <f t="shared" si="0"/>
        <v>2000</v>
      </c>
    </row>
    <row r="20" spans="1:7" ht="14.4" customHeight="1" x14ac:dyDescent="0.2">
      <c r="A20" s="4" t="s">
        <v>117</v>
      </c>
      <c r="B20" s="4" t="s">
        <v>132</v>
      </c>
      <c r="C20" s="8" t="s">
        <v>48</v>
      </c>
      <c r="D20" s="8" t="s">
        <v>49</v>
      </c>
      <c r="E20" s="14">
        <v>5000</v>
      </c>
      <c r="F20" s="14">
        <v>5000</v>
      </c>
      <c r="G20" s="14">
        <f t="shared" si="0"/>
        <v>0</v>
      </c>
    </row>
    <row r="21" spans="1:7" ht="14.4" customHeight="1" x14ac:dyDescent="0.2">
      <c r="A21" s="4" t="s">
        <v>117</v>
      </c>
      <c r="B21" s="4" t="s">
        <v>132</v>
      </c>
      <c r="C21" s="8" t="s">
        <v>64</v>
      </c>
      <c r="D21" s="8" t="s">
        <v>65</v>
      </c>
      <c r="E21" s="14">
        <v>6000</v>
      </c>
      <c r="F21" s="14">
        <v>18000</v>
      </c>
      <c r="G21" s="14">
        <f t="shared" si="0"/>
        <v>-12000</v>
      </c>
    </row>
    <row r="22" spans="1:7" ht="14.4" customHeight="1" x14ac:dyDescent="0.2">
      <c r="A22" s="4" t="s">
        <v>117</v>
      </c>
      <c r="B22" s="4" t="s">
        <v>132</v>
      </c>
      <c r="C22" s="8" t="s">
        <v>85</v>
      </c>
      <c r="D22" s="8" t="s">
        <v>86</v>
      </c>
      <c r="E22" s="14">
        <v>550</v>
      </c>
      <c r="F22" s="14">
        <v>2050</v>
      </c>
      <c r="G22" s="14">
        <f t="shared" si="0"/>
        <v>-1500</v>
      </c>
    </row>
    <row r="23" spans="1:7" ht="14.4" customHeight="1" x14ac:dyDescent="0.2">
      <c r="A23" s="4" t="s">
        <v>117</v>
      </c>
      <c r="B23" s="4" t="s">
        <v>132</v>
      </c>
      <c r="C23" s="8" t="s">
        <v>50</v>
      </c>
      <c r="D23" s="8" t="s">
        <v>51</v>
      </c>
      <c r="E23" s="14">
        <v>8000</v>
      </c>
      <c r="F23" s="14">
        <v>8000</v>
      </c>
      <c r="G23" s="14">
        <f t="shared" si="0"/>
        <v>0</v>
      </c>
    </row>
    <row r="24" spans="1:7" ht="14.4" customHeight="1" x14ac:dyDescent="0.2">
      <c r="A24" s="4" t="s">
        <v>117</v>
      </c>
      <c r="B24" s="4" t="s">
        <v>132</v>
      </c>
      <c r="C24" s="8" t="s">
        <v>52</v>
      </c>
      <c r="D24" s="8" t="s">
        <v>53</v>
      </c>
      <c r="E24" s="14">
        <v>8500</v>
      </c>
      <c r="F24" s="14">
        <v>4500</v>
      </c>
      <c r="G24" s="14">
        <f t="shared" si="0"/>
        <v>4000</v>
      </c>
    </row>
    <row r="25" spans="1:7" ht="14.4" customHeight="1" x14ac:dyDescent="0.2">
      <c r="A25" s="4" t="s">
        <v>117</v>
      </c>
      <c r="B25" s="4" t="s">
        <v>132</v>
      </c>
      <c r="C25" s="8" t="s">
        <v>104</v>
      </c>
      <c r="D25" s="8" t="s">
        <v>105</v>
      </c>
      <c r="E25" s="14">
        <v>38000</v>
      </c>
      <c r="F25" s="14">
        <v>38000</v>
      </c>
      <c r="G25" s="14">
        <f t="shared" si="0"/>
        <v>0</v>
      </c>
    </row>
    <row r="26" spans="1:7" ht="14.4" customHeight="1" x14ac:dyDescent="0.2">
      <c r="A26" s="4" t="s">
        <v>117</v>
      </c>
      <c r="B26" s="4" t="s">
        <v>132</v>
      </c>
      <c r="C26" s="8" t="s">
        <v>54</v>
      </c>
      <c r="D26" s="8" t="s">
        <v>55</v>
      </c>
      <c r="E26" s="14">
        <v>500</v>
      </c>
      <c r="F26" s="14">
        <v>500</v>
      </c>
      <c r="G26" s="14">
        <f t="shared" si="0"/>
        <v>0</v>
      </c>
    </row>
    <row r="27" spans="1:7" ht="14.4" customHeight="1" x14ac:dyDescent="0.2">
      <c r="A27" s="4" t="s">
        <v>117</v>
      </c>
      <c r="B27" s="4" t="s">
        <v>132</v>
      </c>
      <c r="C27" s="8" t="s">
        <v>115</v>
      </c>
      <c r="D27" s="8" t="s">
        <v>116</v>
      </c>
      <c r="E27" s="14">
        <v>17000</v>
      </c>
      <c r="F27" s="14">
        <v>17000</v>
      </c>
      <c r="G27" s="14">
        <f t="shared" si="0"/>
        <v>0</v>
      </c>
    </row>
    <row r="28" spans="1:7" ht="14.4" customHeight="1" x14ac:dyDescent="0.2">
      <c r="A28" s="4" t="s">
        <v>117</v>
      </c>
      <c r="B28" s="4" t="s">
        <v>132</v>
      </c>
      <c r="C28" s="8" t="s">
        <v>56</v>
      </c>
      <c r="D28" s="8" t="s">
        <v>57</v>
      </c>
      <c r="E28" s="14">
        <v>17000</v>
      </c>
      <c r="F28" s="14">
        <v>12000</v>
      </c>
      <c r="G28" s="14">
        <f t="shared" si="0"/>
        <v>5000</v>
      </c>
    </row>
    <row r="29" spans="1:7" ht="14.4" customHeight="1" x14ac:dyDescent="0.2">
      <c r="A29" s="4" t="s">
        <v>117</v>
      </c>
      <c r="B29" s="4" t="s">
        <v>132</v>
      </c>
      <c r="C29" s="8" t="s">
        <v>87</v>
      </c>
      <c r="D29" s="8" t="s">
        <v>88</v>
      </c>
      <c r="E29" s="14">
        <v>500</v>
      </c>
      <c r="F29" s="14">
        <v>500</v>
      </c>
      <c r="G29" s="14">
        <f t="shared" si="0"/>
        <v>0</v>
      </c>
    </row>
    <row r="30" spans="1:7" ht="14.4" customHeight="1" x14ac:dyDescent="0.2">
      <c r="A30" s="4" t="s">
        <v>117</v>
      </c>
      <c r="B30" s="4" t="s">
        <v>132</v>
      </c>
      <c r="C30" s="8" t="s">
        <v>58</v>
      </c>
      <c r="D30" s="8" t="s">
        <v>59</v>
      </c>
      <c r="E30" s="14">
        <v>7500</v>
      </c>
      <c r="F30" s="14">
        <v>7500</v>
      </c>
      <c r="G30" s="14">
        <f t="shared" si="0"/>
        <v>0</v>
      </c>
    </row>
    <row r="31" spans="1:7" ht="14.4" customHeight="1" x14ac:dyDescent="0.2">
      <c r="A31" s="4" t="s">
        <v>117</v>
      </c>
      <c r="B31" s="4" t="s">
        <v>132</v>
      </c>
      <c r="C31" s="8" t="s">
        <v>60</v>
      </c>
      <c r="D31" s="8" t="s">
        <v>61</v>
      </c>
      <c r="E31" s="14">
        <v>7500</v>
      </c>
      <c r="F31" s="14">
        <v>7500</v>
      </c>
      <c r="G31" s="14">
        <f t="shared" si="0"/>
        <v>0</v>
      </c>
    </row>
    <row r="32" spans="1:7" ht="14.4" customHeight="1" x14ac:dyDescent="0.2">
      <c r="A32" s="4" t="s">
        <v>117</v>
      </c>
      <c r="B32" s="4" t="s">
        <v>132</v>
      </c>
      <c r="C32" s="8" t="s">
        <v>37</v>
      </c>
      <c r="D32" s="8" t="s">
        <v>38</v>
      </c>
      <c r="E32" s="14">
        <v>5000</v>
      </c>
      <c r="F32" s="14">
        <v>1000</v>
      </c>
      <c r="G32" s="14">
        <f t="shared" si="0"/>
        <v>4000</v>
      </c>
    </row>
    <row r="33" spans="1:7" ht="14.4" customHeight="1" x14ac:dyDescent="0.2">
      <c r="A33" s="4" t="s">
        <v>117</v>
      </c>
      <c r="B33" s="4" t="s">
        <v>132</v>
      </c>
      <c r="C33" s="8" t="s">
        <v>89</v>
      </c>
      <c r="D33" s="8" t="s">
        <v>90</v>
      </c>
      <c r="E33" s="14">
        <v>10600</v>
      </c>
      <c r="F33" s="14">
        <v>10600</v>
      </c>
      <c r="G33" s="14">
        <f t="shared" si="0"/>
        <v>0</v>
      </c>
    </row>
    <row r="34" spans="1:7" ht="14.4" customHeight="1" x14ac:dyDescent="0.2">
      <c r="A34" s="4" t="s">
        <v>117</v>
      </c>
      <c r="B34" s="4" t="s">
        <v>132</v>
      </c>
      <c r="C34" s="8" t="s">
        <v>70</v>
      </c>
      <c r="D34" s="8" t="s">
        <v>71</v>
      </c>
      <c r="E34" s="14">
        <v>72000</v>
      </c>
      <c r="F34" s="14">
        <v>60000</v>
      </c>
      <c r="G34" s="14">
        <f t="shared" si="0"/>
        <v>12000</v>
      </c>
    </row>
    <row r="35" spans="1:7" ht="14.4" customHeight="1" x14ac:dyDescent="0.2">
      <c r="A35" s="4" t="s">
        <v>117</v>
      </c>
      <c r="B35" s="4" t="s">
        <v>132</v>
      </c>
      <c r="C35" s="8" t="s">
        <v>39</v>
      </c>
      <c r="D35" s="8" t="s">
        <v>40</v>
      </c>
      <c r="E35" s="14">
        <v>40000</v>
      </c>
      <c r="F35" s="14">
        <v>40000</v>
      </c>
      <c r="G35" s="14">
        <f t="shared" si="0"/>
        <v>0</v>
      </c>
    </row>
    <row r="36" spans="1:7" ht="14.4" customHeight="1" x14ac:dyDescent="0.2">
      <c r="A36" s="4" t="s">
        <v>117</v>
      </c>
      <c r="B36" s="4" t="s">
        <v>132</v>
      </c>
      <c r="C36" s="8" t="s">
        <v>20</v>
      </c>
      <c r="D36" s="8" t="s">
        <v>21</v>
      </c>
      <c r="E36" s="14">
        <v>500</v>
      </c>
      <c r="F36" s="14">
        <v>500</v>
      </c>
      <c r="G36" s="14">
        <f t="shared" si="0"/>
        <v>0</v>
      </c>
    </row>
    <row r="37" spans="1:7" ht="14.4" customHeight="1" x14ac:dyDescent="0.2">
      <c r="A37" s="4" t="s">
        <v>117</v>
      </c>
      <c r="B37" s="4" t="s">
        <v>132</v>
      </c>
      <c r="C37" s="8" t="s">
        <v>22</v>
      </c>
      <c r="D37" s="8" t="s">
        <v>23</v>
      </c>
      <c r="E37" s="14">
        <v>500</v>
      </c>
      <c r="F37" s="14">
        <v>500</v>
      </c>
      <c r="G37" s="14">
        <f t="shared" si="0"/>
        <v>0</v>
      </c>
    </row>
    <row r="38" spans="1:7" s="3" customFormat="1" ht="14.4" customHeight="1" x14ac:dyDescent="0.25">
      <c r="A38" s="17" t="s">
        <v>138</v>
      </c>
      <c r="B38" s="17"/>
      <c r="C38" s="17"/>
      <c r="D38" s="17"/>
      <c r="E38" s="6">
        <f>SUM(E17:E37)</f>
        <v>263150</v>
      </c>
      <c r="F38" s="6">
        <f t="shared" ref="F38" si="2">SUM(F17:F37)</f>
        <v>247450</v>
      </c>
      <c r="G38" s="16">
        <f t="shared" si="0"/>
        <v>15700</v>
      </c>
    </row>
    <row r="39" spans="1:7" ht="14.4" customHeight="1" x14ac:dyDescent="0.2">
      <c r="A39" s="4" t="s">
        <v>117</v>
      </c>
      <c r="B39" s="4" t="s">
        <v>132</v>
      </c>
      <c r="C39" s="8" t="s">
        <v>72</v>
      </c>
      <c r="D39" s="8" t="s">
        <v>73</v>
      </c>
      <c r="E39" s="14">
        <v>3000</v>
      </c>
      <c r="F39" s="14">
        <v>3000</v>
      </c>
      <c r="G39" s="14">
        <f t="shared" si="0"/>
        <v>0</v>
      </c>
    </row>
    <row r="40" spans="1:7" ht="14.4" customHeight="1" x14ac:dyDescent="0.2">
      <c r="A40" s="4" t="s">
        <v>117</v>
      </c>
      <c r="B40" s="4" t="s">
        <v>132</v>
      </c>
      <c r="C40" s="8" t="s">
        <v>133</v>
      </c>
      <c r="D40" s="8" t="s">
        <v>134</v>
      </c>
      <c r="E40" s="14">
        <v>6000</v>
      </c>
      <c r="F40" s="14">
        <v>6000</v>
      </c>
      <c r="G40" s="14">
        <f t="shared" si="0"/>
        <v>0</v>
      </c>
    </row>
    <row r="41" spans="1:7" ht="14.4" customHeight="1" x14ac:dyDescent="0.2">
      <c r="A41" s="4" t="s">
        <v>117</v>
      </c>
      <c r="B41" s="4" t="s">
        <v>132</v>
      </c>
      <c r="C41" s="8" t="s">
        <v>135</v>
      </c>
      <c r="D41" s="8" t="s">
        <v>136</v>
      </c>
      <c r="E41" s="14">
        <v>6000</v>
      </c>
      <c r="F41" s="14">
        <v>6000</v>
      </c>
      <c r="G41" s="14">
        <f t="shared" si="0"/>
        <v>0</v>
      </c>
    </row>
    <row r="42" spans="1:7" ht="14.4" customHeight="1" x14ac:dyDescent="0.2">
      <c r="A42" s="4" t="s">
        <v>117</v>
      </c>
      <c r="B42" s="4" t="s">
        <v>132</v>
      </c>
      <c r="C42" s="8" t="s">
        <v>95</v>
      </c>
      <c r="D42" s="8" t="s">
        <v>24</v>
      </c>
      <c r="E42" s="14">
        <v>50000</v>
      </c>
      <c r="F42" s="14">
        <v>46343</v>
      </c>
      <c r="G42" s="14">
        <f t="shared" si="0"/>
        <v>3657</v>
      </c>
    </row>
    <row r="43" spans="1:7" s="3" customFormat="1" ht="14.4" customHeight="1" x14ac:dyDescent="0.25">
      <c r="A43" s="19" t="s">
        <v>139</v>
      </c>
      <c r="B43" s="19"/>
      <c r="C43" s="19"/>
      <c r="D43" s="19"/>
      <c r="E43" s="6">
        <f>SUM(E39:E42)</f>
        <v>65000</v>
      </c>
      <c r="F43" s="6">
        <f>SUM(F39:F42)</f>
        <v>61343</v>
      </c>
      <c r="G43" s="16">
        <f t="shared" si="0"/>
        <v>3657</v>
      </c>
    </row>
    <row r="44" spans="1:7" s="3" customFormat="1" ht="14.4" customHeight="1" x14ac:dyDescent="0.25">
      <c r="A44" s="18" t="s">
        <v>148</v>
      </c>
      <c r="B44" s="18"/>
      <c r="C44" s="18"/>
      <c r="D44" s="18"/>
      <c r="E44" s="1">
        <f>+E43+E38+E16</f>
        <v>1635223</v>
      </c>
      <c r="F44" s="1">
        <f t="shared" ref="F44" si="3">+F43+F38+F16</f>
        <v>1497824</v>
      </c>
      <c r="G44" s="16">
        <f t="shared" si="0"/>
        <v>137399</v>
      </c>
    </row>
  </sheetData>
  <mergeCells count="4">
    <mergeCell ref="A16:D16"/>
    <mergeCell ref="A38:D38"/>
    <mergeCell ref="A43:D43"/>
    <mergeCell ref="A44:D44"/>
  </mergeCells>
  <pageMargins left="0.35433070866141736" right="0.35433070866141736" top="0.98425196850393704" bottom="0.98425196850393704" header="0" footer="0"/>
  <pageSetup paperSize="9" scale="95" orientation="portrait" blackAndWhite="1" errors="NA" r:id="rId1"/>
  <headerFooter alignWithMargins="0"/>
  <ignoredErrors>
    <ignoredError sqref="A3:D39 A40:D43 A44:D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1302</vt:lpstr>
      <vt:lpstr>1321</vt:lpstr>
      <vt:lpstr>1351</vt:lpstr>
      <vt:lpstr>1361</vt:lpstr>
      <vt:lpstr>1621</vt:lpstr>
      <vt:lpstr>1631</vt:lpstr>
      <vt:lpstr>3111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Gonzalez Alonso</dc:creator>
  <cp:lastModifiedBy>sgay</cp:lastModifiedBy>
  <cp:lastPrinted>2021-11-18T07:35:41Z</cp:lastPrinted>
  <dcterms:created xsi:type="dcterms:W3CDTF">2021-11-08T14:09:27Z</dcterms:created>
  <dcterms:modified xsi:type="dcterms:W3CDTF">2022-11-16T13:04:05Z</dcterms:modified>
</cp:coreProperties>
</file>